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U:\2110_経営管理室共有フォルダ\経営分析\R3決算\0203　提出\"/>
    </mc:Choice>
  </mc:AlternateContent>
  <workbookProtection workbookAlgorithmName="SHA-512" workbookHashValue="XVJoGVPkMRqy7U+gW3X+obNuieTP2n2AT6UltHGsgzDx+lNwXeys5e3OTK1sFafcq2R71TAIMul7f4FWhO+rXQ==" workbookSaltValue="sFlCBWI1RDdUhSs49LulNQ==" workbookSpinCount="100000" lockStructure="1"/>
  <bookViews>
    <workbookView xWindow="0" yWindow="0" windowWidth="15360" windowHeight="7635"/>
  </bookViews>
  <sheets>
    <sheet name="法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<sst xmlns="http://schemas.openxmlformats.org/spreadsheetml/2006/main" count="228" uniqueCount="114">
  <si>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</si>
  <si>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</si>
  <si>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</si>
  <si>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</si>
  <si>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</si>
  <si>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</si>
  <si>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</si>
  <si>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</si>
  <si>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</si>
  <si>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</si>
  <si>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</si>
  <si>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</si>
  <si>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</si>
  <si>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</si>
  <si>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</si>
  <si>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</si>
  <si>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</si>
  <si>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</si>
  <si>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</si>
  <si>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</si>
  <si>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</si>
  <si>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</si>
  <si>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</si>
  <si>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</si>
  <si>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</si>
  <si>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</si>
  <si>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</si>
  <si>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</si>
  <si>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</si>
  <si>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</si>
  <si>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</si>
  <si>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</si>
  <si>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</si>
  <si>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</si>
  <si>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</si>
  <si>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</si>
  <si>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</si>
  <si>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</si>
  <si>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</si>
  <si>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</si>
  <si>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</si>
  <si>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</si>
  <si>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</si>
  <si>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</si>
  <si>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</si>
  <si>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</si>
  <si>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</si>
  <si>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</si>
  <si>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</si>
  <si>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</si>
  <si>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</si>
  <si>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</si>
  <si>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</si>
  <si>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</si>
  <si>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</si>
  <si>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</si>
  <si>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</si>
  <si>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</si>
  <si>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</si>
  <si>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</si>
  <si>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</si>
  <si>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</si>
  <si>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</si>
  <si>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</si>
  <si>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</si>
  <si>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</si>
  <si>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</si>
  <si>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</si>
  <si>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</si>
  <si>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</si>
  <si>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</si>
  <si>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</si>
  <si>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</si>
  <si>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</si>
  <si>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</si>
  <si>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</si>
  <si>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</si>
  <si>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</si>
  <si>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</si>
  <si>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</si>
  <si>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</si>
  <si>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</si>
  <si>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</si>
  <si>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</si>
  <si>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</si>
  <si>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</si>
  <si>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</si>
  <si>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</si>
  <si>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</si>
  <si>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</si>
  <si>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</si>
  <si>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</si>
  <si>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</si>
  <si>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京都府　京田辺市</t>
  </si>
  <si>
    <t>法適用</t>
  </si>
  <si>
    <t>水道事業</t>
  </si>
  <si>
    <t>末端給水事業</t>
  </si>
  <si>
    <t>A4</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</si>
  <si>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</si>
  <si>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</si>
  <si>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</si>
  <si>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</si>
  <si>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</si>
  <si>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</si>
  <si>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</si>
  <si>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</si>
  <si>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</si>
  <si>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</si>
  <si>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</si>
  <si>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</si>
  <si>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</si>
  <si>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経営の健全性については、自己資本構成比率も９０％以上と高く、健全な財務状況にありますが、経営の効率性については、料金回収率が８０％台と低く、水道料金収入では必要な経費を賄えず、分担金を原資とする基金の取崩しで対応している状況です。この基金は建設基金と料金調整基金に配分しており、水道ビジョンに基づき、令和4年3月に建設基金条例の一部改正を行い、建設基金については新設だけでなく改築更新にも使えるよう見直しを行いました。
　また、今後は施設や管路の老朽化が進んできますが、長寿命化、延命化をめざした更新周期に従って優先順位を定めた計画に基づき、損益勘定留保資金（施設や管路を更新するための資金等）を一定保ちながら更新を行ってまいります。</t>
    <rPh sb="147" eb="148">
      <t>モト</t>
    </rPh>
    <rPh sb="151" eb="153">
      <t>レイワ</t>
    </rPh>
    <rPh sb="154" eb="155">
      <t>ネン</t>
    </rPh>
    <rPh sb="156" eb="157">
      <t>ガツ</t>
    </rPh>
    <rPh sb="158" eb="160">
      <t>ケンセツ</t>
    </rPh>
    <rPh sb="160" eb="162">
      <t>キキン</t>
    </rPh>
    <rPh sb="162" eb="164">
      <t>ジョウレイ</t>
    </rPh>
    <rPh sb="165" eb="167">
      <t>イチブ</t>
    </rPh>
    <rPh sb="167" eb="169">
      <t>カイセイ</t>
    </rPh>
    <rPh sb="170" eb="171">
      <t>オコナ</t>
    </rPh>
    <rPh sb="173" eb="175">
      <t>ケンセツ</t>
    </rPh>
    <rPh sb="175" eb="177">
      <t>キキン</t>
    </rPh>
    <rPh sb="182" eb="184">
      <t>シンセツ</t>
    </rPh>
    <rPh sb="189" eb="191">
      <t>カイチク</t>
    </rPh>
    <rPh sb="191" eb="193">
      <t>コウシン</t>
    </rPh>
    <rPh sb="195" eb="196">
      <t>ツカ</t>
    </rPh>
    <rPh sb="272" eb="274">
      <t>ソンエキ</t>
    </rPh>
    <rPh sb="274" eb="276">
      <t>カンジョウ</t>
    </rPh>
    <rPh sb="296" eb="297">
      <t>トウ</t>
    </rPh>
    <phoneticPr fontId="4"/>
  </si>
  <si>
    <r>
      <t>《健全性》
　経常費用が経常収益でどの程度賄えているかを示す経常収支比率（①）は、営業収支の赤字分を基金からの補填により収支均衡を図っていることから100%に近い状況です。
　営業収益に対して累積欠損金の状況を示す累積欠損金比率（②）は、累積欠損金が発生していないため、０％となっています。
　短期的な支払い能力を示す流動比率（③）については、十分な流動資産を有していることから、支払い能力は確保されている状況となっています。
　企業債が経営に与える影響を示す企業債残高対給水収益比率（④）については、基金の活用により近年企業債を借入れていないため、比率は非常に低い状況にあります。
《効率性》
　水道を供給する費用がどの程度水道料金で賄えているかを示す料金回収率（⑤）については、供給単価が給水原価より安価で１００％を切っており、水道料金だけでは水道を供給する費用を賄い切れていない状況になっています。また水道１㎥当たりの給水原価（⑥）は、費用の増加と</t>
    </r>
    <r>
      <rPr>
        <sz val="10"/>
        <rFont val="ＭＳ ゴシック"/>
        <family val="3"/>
        <charset val="128"/>
      </rPr>
      <t>年間総有収水量の減少により給水原価が前年度と比べて増加しましたが、</t>
    </r>
    <r>
      <rPr>
        <sz val="10"/>
        <color theme="1"/>
        <rFont val="ＭＳ ゴシック"/>
        <family val="3"/>
        <charset val="128"/>
      </rPr>
      <t>全国平均や類似団体平均よりやや低い状況にあります。
　施設の配水能力に対する実際の量との割合を示す施設利用率（⑦）については、ほぼ横ばいです。
　また、給水水量全体のうち、給水収益につながっている水量の割合を示す有収率（⑧）は、計画的な管路の更新をしているため、大規模漏水などによる無効水量が少なく、全国平均や類似団体平均以上の効率的運用が行えています。</t>
    </r>
    <rPh sb="79" eb="80">
      <t>チカ</t>
    </rPh>
    <rPh sb="352" eb="354">
      <t>アンカ</t>
    </rPh>
    <rPh sb="421" eb="423">
      <t>ヒヨウ</t>
    </rPh>
    <rPh sb="424" eb="426">
      <t>ゾウカ</t>
    </rPh>
    <rPh sb="429" eb="430">
      <t>ソウ</t>
    </rPh>
    <rPh sb="440" eb="442">
      <t>キュウスイ</t>
    </rPh>
    <rPh sb="445" eb="448">
      <t>ゼンネンド</t>
    </rPh>
    <rPh sb="449" eb="450">
      <t>クラ</t>
    </rPh>
    <rPh sb="525" eb="526">
      <t>ヨコ</t>
    </rPh>
    <phoneticPr fontId="4"/>
  </si>
  <si>
    <r>
      <t>　有形固定資産減価償却率（①）は全国平均、類似団体平均と同程度になっています。
  管路の老朽化度合いを示す管路経年化率（②）は、過去の開発等による経年管路延長が増加しています。
　管路の更新ペースを示す管路の更新率（③）は、年度によってばらつきがありますが、令和</t>
    </r>
    <r>
      <rPr>
        <sz val="11"/>
        <rFont val="ＭＳ ゴシック"/>
        <family val="3"/>
        <charset val="128"/>
      </rPr>
      <t>3年度は、全国平均や類似団体平均と同程度となっています。</t>
    </r>
    <rPh sb="28" eb="29">
      <t>オナ</t>
    </rPh>
    <rPh sb="29" eb="31">
      <t>テイド</t>
    </rPh>
    <rPh sb="70" eb="71">
      <t>トウ</t>
    </rPh>
    <rPh sb="130" eb="132">
      <t>レイワ</t>
    </rPh>
    <rPh sb="149" eb="150">
      <t>オナ</t>
    </rPh>
    <rPh sb="150" eb="152">
      <t>テイド</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</si>
</sst>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8"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color theme="1"/>
      <name val="ＭＳ ゴシック"/>
      <family val="3"/>
      <charset val="128"/>
    </font>
    <font>
      <sz val="1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15" fillId="0" borderId="9"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15" fillId="0" borderId="11"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16" fillId="0" borderId="9" xfId="0" applyFont="1" applyBorder="1" applyAlignment="1" applyProtection="1">
      <alignment horizontal="left" vertical="top" wrapText="1"/>
      <protection locked="0"/>
    </xf>
    <xf numFmtId="0" fontId="16" fillId="0" borderId="0" xfId="0" applyFont="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0.62</c:v>
                </c:pt>
                <c:pt idx="1">
                  <c:v>1.25</c:v>
                </c:pt>
                <c:pt idx="2">
                  <c:v>1.1200000000000001</c:v>
                </c:pt>
                <c:pt idx="3">
                  <c:v>1.19</c:v>
                </c:pt>
                <c:pt idx="4">
                  <c:v>0.57999999999999996</c:v>
                </c:pt>
              </c:numCache>
            </c:numRef>
          </c:val>
          <c:extLst xmlns:c16r2="http://schemas.microsoft.com/office/drawing/2015/06/chart">
            <c:ext xmlns:c16="http://schemas.microsoft.com/office/drawing/2014/chart" uri="{C3380CC4-5D6E-409C-BE32-E72D297353CC}">
              <c16:uniqueId val="{00000000-874B-4450-8FB9-E5996CB5CB43}"/>
            </c:ext>
          </c:extLst>
        </c:ser>
        <c:dLbls>
          <c:showLegendKey val="0"/>
          <c:showVal val="0"/>
          <c:showCatName val="0"/>
          <c:showSerName val="0"/>
          <c:showPercent val="0"/>
          <c:showBubbleSize val="0"/>
        </c:dLbls>
        <c:gapWidth val="150"/>
        <c:axId val="235872912"/>
        <c:axId val="2358736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0.75</c:v>
                </c:pt>
                <c:pt idx="1">
                  <c:v>0.63</c:v>
                </c:pt>
                <c:pt idx="2">
                  <c:v>0.63</c:v>
                </c:pt>
                <c:pt idx="3">
                  <c:v>0.6</c:v>
                </c:pt>
                <c:pt idx="4">
                  <c:v>0.56000000000000005</c:v>
                </c:pt>
              </c:numCache>
            </c:numRef>
          </c:val>
          <c:smooth val="0"/>
          <c:extLst xmlns:c16r2="http://schemas.microsoft.com/office/drawing/2015/06/chart">
            <c:ext xmlns:c16="http://schemas.microsoft.com/office/drawing/2014/chart" uri="{C3380CC4-5D6E-409C-BE32-E72D297353CC}">
              <c16:uniqueId val="{00000001-874B-4450-8FB9-E5996CB5CB43}"/>
            </c:ext>
          </c:extLst>
        </c:ser>
        <c:dLbls>
          <c:showLegendKey val="0"/>
          <c:showVal val="0"/>
          <c:showCatName val="0"/>
          <c:showSerName val="0"/>
          <c:showPercent val="0"/>
          <c:showBubbleSize val="0"/>
        </c:dLbls>
        <c:marker val="1"/>
        <c:smooth val="0"/>
        <c:axId val="235872912"/>
        <c:axId val="235873696"/>
      </c:lineChart>
      <c:dateAx>
        <c:axId val="235872912"/>
        <c:scaling>
          <c:orientation val="minMax"/>
        </c:scaling>
        <c:delete val="1"/>
        <c:axPos val="b"/>
        <c:numFmt formatCode="&quot;H&quot;yy" sourceLinked="1"/>
        <c:majorTickMark val="none"/>
        <c:minorTickMark val="none"/>
        <c:tickLblPos val="none"/>
        <c:crossAx val="235873696"/>
        <c:crosses val="autoZero"/>
        <c:auto val="1"/>
        <c:lblOffset val="100"/>
        <c:baseTimeUnit val="years"/>
      </c:dateAx>
      <c:valAx>
        <c:axId val="235873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5872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80.88</c:v>
                </c:pt>
                <c:pt idx="1">
                  <c:v>78.72</c:v>
                </c:pt>
                <c:pt idx="2">
                  <c:v>78.900000000000006</c:v>
                </c:pt>
                <c:pt idx="3">
                  <c:v>83.48</c:v>
                </c:pt>
                <c:pt idx="4">
                  <c:v>83.38</c:v>
                </c:pt>
              </c:numCache>
            </c:numRef>
          </c:val>
          <c:extLst xmlns:c16r2="http://schemas.microsoft.com/office/drawing/2015/06/chart">
            <c:ext xmlns:c16="http://schemas.microsoft.com/office/drawing/2014/chart" uri="{C3380CC4-5D6E-409C-BE32-E72D297353CC}">
              <c16:uniqueId val="{00000000-F0B5-4E34-ADE1-33F549EF3CE8}"/>
            </c:ext>
          </c:extLst>
        </c:ser>
        <c:dLbls>
          <c:showLegendKey val="0"/>
          <c:showVal val="0"/>
          <c:showCatName val="0"/>
          <c:showSerName val="0"/>
          <c:showPercent val="0"/>
          <c:showBubbleSize val="0"/>
        </c:dLbls>
        <c:gapWidth val="150"/>
        <c:axId val="479113560"/>
        <c:axId val="479113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59.74</c:v>
                </c:pt>
                <c:pt idx="1">
                  <c:v>59.46</c:v>
                </c:pt>
                <c:pt idx="2">
                  <c:v>59.51</c:v>
                </c:pt>
                <c:pt idx="3">
                  <c:v>59.91</c:v>
                </c:pt>
                <c:pt idx="4">
                  <c:v>59.4</c:v>
                </c:pt>
              </c:numCache>
            </c:numRef>
          </c:val>
          <c:smooth val="0"/>
          <c:extLst xmlns:c16r2="http://schemas.microsoft.com/office/drawing/2015/06/chart">
            <c:ext xmlns:c16="http://schemas.microsoft.com/office/drawing/2014/chart" uri="{C3380CC4-5D6E-409C-BE32-E72D297353CC}">
              <c16:uniqueId val="{00000001-F0B5-4E34-ADE1-33F549EF3CE8}"/>
            </c:ext>
          </c:extLst>
        </c:ser>
        <c:dLbls>
          <c:showLegendKey val="0"/>
          <c:showVal val="0"/>
          <c:showCatName val="0"/>
          <c:showSerName val="0"/>
          <c:showPercent val="0"/>
          <c:showBubbleSize val="0"/>
        </c:dLbls>
        <c:marker val="1"/>
        <c:smooth val="0"/>
        <c:axId val="479113560"/>
        <c:axId val="479113952"/>
      </c:lineChart>
      <c:dateAx>
        <c:axId val="479113560"/>
        <c:scaling>
          <c:orientation val="minMax"/>
        </c:scaling>
        <c:delete val="1"/>
        <c:axPos val="b"/>
        <c:numFmt formatCode="&quot;H&quot;yy" sourceLinked="1"/>
        <c:majorTickMark val="none"/>
        <c:minorTickMark val="none"/>
        <c:tickLblPos val="none"/>
        <c:crossAx val="479113952"/>
        <c:crosses val="autoZero"/>
        <c:auto val="1"/>
        <c:lblOffset val="100"/>
        <c:baseTimeUnit val="years"/>
      </c:dateAx>
      <c:valAx>
        <c:axId val="479113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9113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96.22</c:v>
                </c:pt>
                <c:pt idx="1">
                  <c:v>96.99</c:v>
                </c:pt>
                <c:pt idx="2">
                  <c:v>96.21</c:v>
                </c:pt>
                <c:pt idx="3">
                  <c:v>97.12</c:v>
                </c:pt>
                <c:pt idx="4">
                  <c:v>96.13</c:v>
                </c:pt>
              </c:numCache>
            </c:numRef>
          </c:val>
          <c:extLst xmlns:c16r2="http://schemas.microsoft.com/office/drawing/2015/06/chart">
            <c:ext xmlns:c16="http://schemas.microsoft.com/office/drawing/2014/chart" uri="{C3380CC4-5D6E-409C-BE32-E72D297353CC}">
              <c16:uniqueId val="{00000000-AB02-49C9-ABB6-8755861C99FD}"/>
            </c:ext>
          </c:extLst>
        </c:ser>
        <c:dLbls>
          <c:showLegendKey val="0"/>
          <c:showVal val="0"/>
          <c:showCatName val="0"/>
          <c:showSerName val="0"/>
          <c:showPercent val="0"/>
          <c:showBubbleSize val="0"/>
        </c:dLbls>
        <c:gapWidth val="150"/>
        <c:axId val="479115520"/>
        <c:axId val="4791108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87.28</c:v>
                </c:pt>
                <c:pt idx="1">
                  <c:v>87.41</c:v>
                </c:pt>
                <c:pt idx="2">
                  <c:v>87.08</c:v>
                </c:pt>
                <c:pt idx="3">
                  <c:v>87.26</c:v>
                </c:pt>
                <c:pt idx="4">
                  <c:v>87.57</c:v>
                </c:pt>
              </c:numCache>
            </c:numRef>
          </c:val>
          <c:smooth val="0"/>
          <c:extLst xmlns:c16r2="http://schemas.microsoft.com/office/drawing/2015/06/chart">
            <c:ext xmlns:c16="http://schemas.microsoft.com/office/drawing/2014/chart" uri="{C3380CC4-5D6E-409C-BE32-E72D297353CC}">
              <c16:uniqueId val="{00000001-AB02-49C9-ABB6-8755861C99FD}"/>
            </c:ext>
          </c:extLst>
        </c:ser>
        <c:dLbls>
          <c:showLegendKey val="0"/>
          <c:showVal val="0"/>
          <c:showCatName val="0"/>
          <c:showSerName val="0"/>
          <c:showPercent val="0"/>
          <c:showBubbleSize val="0"/>
        </c:dLbls>
        <c:marker val="1"/>
        <c:smooth val="0"/>
        <c:axId val="479115520"/>
        <c:axId val="479110816"/>
      </c:lineChart>
      <c:dateAx>
        <c:axId val="479115520"/>
        <c:scaling>
          <c:orientation val="minMax"/>
        </c:scaling>
        <c:delete val="1"/>
        <c:axPos val="b"/>
        <c:numFmt formatCode="&quot;H&quot;yy" sourceLinked="1"/>
        <c:majorTickMark val="none"/>
        <c:minorTickMark val="none"/>
        <c:tickLblPos val="none"/>
        <c:crossAx val="479110816"/>
        <c:crosses val="autoZero"/>
        <c:auto val="1"/>
        <c:lblOffset val="100"/>
        <c:baseTimeUnit val="years"/>
      </c:dateAx>
      <c:valAx>
        <c:axId val="479110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9115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100.04</c:v>
                </c:pt>
                <c:pt idx="1">
                  <c:v>100.53</c:v>
                </c:pt>
                <c:pt idx="2">
                  <c:v>100.57</c:v>
                </c:pt>
                <c:pt idx="3">
                  <c:v>100.66</c:v>
                </c:pt>
                <c:pt idx="4">
                  <c:v>100.79</c:v>
                </c:pt>
              </c:numCache>
            </c:numRef>
          </c:val>
          <c:extLst xmlns:c16r2="http://schemas.microsoft.com/office/drawing/2015/06/chart">
            <c:ext xmlns:c16="http://schemas.microsoft.com/office/drawing/2014/chart" uri="{C3380CC4-5D6E-409C-BE32-E72D297353CC}">
              <c16:uniqueId val="{00000000-AC31-4F3B-9684-35061733AC90}"/>
            </c:ext>
          </c:extLst>
        </c:ser>
        <c:dLbls>
          <c:showLegendKey val="0"/>
          <c:showVal val="0"/>
          <c:showCatName val="0"/>
          <c:showSerName val="0"/>
          <c:showPercent val="0"/>
          <c:showBubbleSize val="0"/>
        </c:dLbls>
        <c:gapWidth val="150"/>
        <c:axId val="235870952"/>
        <c:axId val="2358713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112.15</c:v>
                </c:pt>
                <c:pt idx="1">
                  <c:v>111.44</c:v>
                </c:pt>
                <c:pt idx="2">
                  <c:v>111.17</c:v>
                </c:pt>
                <c:pt idx="3">
                  <c:v>110.91</c:v>
                </c:pt>
                <c:pt idx="4">
                  <c:v>111.49</c:v>
                </c:pt>
              </c:numCache>
            </c:numRef>
          </c:val>
          <c:smooth val="0"/>
          <c:extLst xmlns:c16r2="http://schemas.microsoft.com/office/drawing/2015/06/chart">
            <c:ext xmlns:c16="http://schemas.microsoft.com/office/drawing/2014/chart" uri="{C3380CC4-5D6E-409C-BE32-E72D297353CC}">
              <c16:uniqueId val="{00000001-AC31-4F3B-9684-35061733AC90}"/>
            </c:ext>
          </c:extLst>
        </c:ser>
        <c:dLbls>
          <c:showLegendKey val="0"/>
          <c:showVal val="0"/>
          <c:showCatName val="0"/>
          <c:showSerName val="0"/>
          <c:showPercent val="0"/>
          <c:showBubbleSize val="0"/>
        </c:dLbls>
        <c:marker val="1"/>
        <c:smooth val="0"/>
        <c:axId val="235870952"/>
        <c:axId val="235871344"/>
      </c:lineChart>
      <c:dateAx>
        <c:axId val="235870952"/>
        <c:scaling>
          <c:orientation val="minMax"/>
        </c:scaling>
        <c:delete val="1"/>
        <c:axPos val="b"/>
        <c:numFmt formatCode="&quot;H&quot;yy" sourceLinked="1"/>
        <c:majorTickMark val="none"/>
        <c:minorTickMark val="none"/>
        <c:tickLblPos val="none"/>
        <c:crossAx val="235871344"/>
        <c:crosses val="autoZero"/>
        <c:auto val="1"/>
        <c:lblOffset val="100"/>
        <c:baseTimeUnit val="years"/>
      </c:dateAx>
      <c:valAx>
        <c:axId val="23587134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35870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48.75</c:v>
                </c:pt>
                <c:pt idx="1">
                  <c:v>49.16</c:v>
                </c:pt>
                <c:pt idx="2">
                  <c:v>50.16</c:v>
                </c:pt>
                <c:pt idx="3">
                  <c:v>50.85</c:v>
                </c:pt>
                <c:pt idx="4">
                  <c:v>50.29</c:v>
                </c:pt>
              </c:numCache>
            </c:numRef>
          </c:val>
          <c:extLst xmlns:c16r2="http://schemas.microsoft.com/office/drawing/2015/06/chart">
            <c:ext xmlns:c16="http://schemas.microsoft.com/office/drawing/2014/chart" uri="{C3380CC4-5D6E-409C-BE32-E72D297353CC}">
              <c16:uniqueId val="{00000000-E106-4A5C-AC26-FA1BC1FA3A67}"/>
            </c:ext>
          </c:extLst>
        </c:ser>
        <c:dLbls>
          <c:showLegendKey val="0"/>
          <c:showVal val="0"/>
          <c:showCatName val="0"/>
          <c:showSerName val="0"/>
          <c:showPercent val="0"/>
          <c:showBubbleSize val="0"/>
        </c:dLbls>
        <c:gapWidth val="150"/>
        <c:axId val="235872520"/>
        <c:axId val="2371139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46.94</c:v>
                </c:pt>
                <c:pt idx="1">
                  <c:v>47.62</c:v>
                </c:pt>
                <c:pt idx="2">
                  <c:v>48.55</c:v>
                </c:pt>
                <c:pt idx="3">
                  <c:v>49.2</c:v>
                </c:pt>
                <c:pt idx="4">
                  <c:v>50.01</c:v>
                </c:pt>
              </c:numCache>
            </c:numRef>
          </c:val>
          <c:smooth val="0"/>
          <c:extLst xmlns:c16r2="http://schemas.microsoft.com/office/drawing/2015/06/chart">
            <c:ext xmlns:c16="http://schemas.microsoft.com/office/drawing/2014/chart" uri="{C3380CC4-5D6E-409C-BE32-E72D297353CC}">
              <c16:uniqueId val="{00000001-E106-4A5C-AC26-FA1BC1FA3A67}"/>
            </c:ext>
          </c:extLst>
        </c:ser>
        <c:dLbls>
          <c:showLegendKey val="0"/>
          <c:showVal val="0"/>
          <c:showCatName val="0"/>
          <c:showSerName val="0"/>
          <c:showPercent val="0"/>
          <c:showBubbleSize val="0"/>
        </c:dLbls>
        <c:marker val="1"/>
        <c:smooth val="0"/>
        <c:axId val="235872520"/>
        <c:axId val="237113904"/>
      </c:lineChart>
      <c:dateAx>
        <c:axId val="235872520"/>
        <c:scaling>
          <c:orientation val="minMax"/>
        </c:scaling>
        <c:delete val="1"/>
        <c:axPos val="b"/>
        <c:numFmt formatCode="&quot;H&quot;yy" sourceLinked="1"/>
        <c:majorTickMark val="none"/>
        <c:minorTickMark val="none"/>
        <c:tickLblPos val="none"/>
        <c:crossAx val="237113904"/>
        <c:crosses val="autoZero"/>
        <c:auto val="1"/>
        <c:lblOffset val="100"/>
        <c:baseTimeUnit val="years"/>
      </c:dateAx>
      <c:valAx>
        <c:axId val="237113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5872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15.84</c:v>
                </c:pt>
                <c:pt idx="1">
                  <c:v>17.739999999999998</c:v>
                </c:pt>
                <c:pt idx="2">
                  <c:v>20.82</c:v>
                </c:pt>
                <c:pt idx="3">
                  <c:v>17.18</c:v>
                </c:pt>
                <c:pt idx="4">
                  <c:v>18.43</c:v>
                </c:pt>
              </c:numCache>
            </c:numRef>
          </c:val>
          <c:extLst xmlns:c16r2="http://schemas.microsoft.com/office/drawing/2015/06/chart">
            <c:ext xmlns:c16="http://schemas.microsoft.com/office/drawing/2014/chart" uri="{C3380CC4-5D6E-409C-BE32-E72D297353CC}">
              <c16:uniqueId val="{00000000-0C66-4E78-ACA6-FA3DF3970354}"/>
            </c:ext>
          </c:extLst>
        </c:ser>
        <c:dLbls>
          <c:showLegendKey val="0"/>
          <c:showVal val="0"/>
          <c:showCatName val="0"/>
          <c:showSerName val="0"/>
          <c:showPercent val="0"/>
          <c:showBubbleSize val="0"/>
        </c:dLbls>
        <c:gapWidth val="150"/>
        <c:axId val="237113512"/>
        <c:axId val="237115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14.48</c:v>
                </c:pt>
                <c:pt idx="1">
                  <c:v>16.27</c:v>
                </c:pt>
                <c:pt idx="2">
                  <c:v>17.11</c:v>
                </c:pt>
                <c:pt idx="3">
                  <c:v>18.329999999999998</c:v>
                </c:pt>
                <c:pt idx="4">
                  <c:v>20.27</c:v>
                </c:pt>
              </c:numCache>
            </c:numRef>
          </c:val>
          <c:smooth val="0"/>
          <c:extLst xmlns:c16r2="http://schemas.microsoft.com/office/drawing/2015/06/chart">
            <c:ext xmlns:c16="http://schemas.microsoft.com/office/drawing/2014/chart" uri="{C3380CC4-5D6E-409C-BE32-E72D297353CC}">
              <c16:uniqueId val="{00000001-0C66-4E78-ACA6-FA3DF3970354}"/>
            </c:ext>
          </c:extLst>
        </c:ser>
        <c:dLbls>
          <c:showLegendKey val="0"/>
          <c:showVal val="0"/>
          <c:showCatName val="0"/>
          <c:showSerName val="0"/>
          <c:showPercent val="0"/>
          <c:showBubbleSize val="0"/>
        </c:dLbls>
        <c:marker val="1"/>
        <c:smooth val="0"/>
        <c:axId val="237113512"/>
        <c:axId val="237115864"/>
      </c:lineChart>
      <c:dateAx>
        <c:axId val="237113512"/>
        <c:scaling>
          <c:orientation val="minMax"/>
        </c:scaling>
        <c:delete val="1"/>
        <c:axPos val="b"/>
        <c:numFmt formatCode="&quot;H&quot;yy" sourceLinked="1"/>
        <c:majorTickMark val="none"/>
        <c:minorTickMark val="none"/>
        <c:tickLblPos val="none"/>
        <c:crossAx val="237115864"/>
        <c:crosses val="autoZero"/>
        <c:auto val="1"/>
        <c:lblOffset val="100"/>
        <c:baseTimeUnit val="years"/>
      </c:dateAx>
      <c:valAx>
        <c:axId val="237115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7113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A7F6-47A4-874B-18731049A83D}"/>
            </c:ext>
          </c:extLst>
        </c:ser>
        <c:dLbls>
          <c:showLegendKey val="0"/>
          <c:showVal val="0"/>
          <c:showCatName val="0"/>
          <c:showSerName val="0"/>
          <c:showPercent val="0"/>
          <c:showBubbleSize val="0"/>
        </c:dLbls>
        <c:gapWidth val="150"/>
        <c:axId val="237111160"/>
        <c:axId val="2371166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c:v>
                </c:pt>
                <c:pt idx="1">
                  <c:v>1.03</c:v>
                </c:pt>
                <c:pt idx="2">
                  <c:v>0.78</c:v>
                </c:pt>
                <c:pt idx="3">
                  <c:v>0.92</c:v>
                </c:pt>
                <c:pt idx="4">
                  <c:v>0.87</c:v>
                </c:pt>
              </c:numCache>
            </c:numRef>
          </c:val>
          <c:smooth val="0"/>
          <c:extLst xmlns:c16r2="http://schemas.microsoft.com/office/drawing/2015/06/chart">
            <c:ext xmlns:c16="http://schemas.microsoft.com/office/drawing/2014/chart" uri="{C3380CC4-5D6E-409C-BE32-E72D297353CC}">
              <c16:uniqueId val="{00000001-A7F6-47A4-874B-18731049A83D}"/>
            </c:ext>
          </c:extLst>
        </c:ser>
        <c:dLbls>
          <c:showLegendKey val="0"/>
          <c:showVal val="0"/>
          <c:showCatName val="0"/>
          <c:showSerName val="0"/>
          <c:showPercent val="0"/>
          <c:showBubbleSize val="0"/>
        </c:dLbls>
        <c:marker val="1"/>
        <c:smooth val="0"/>
        <c:axId val="237111160"/>
        <c:axId val="237116648"/>
      </c:lineChart>
      <c:dateAx>
        <c:axId val="237111160"/>
        <c:scaling>
          <c:orientation val="minMax"/>
        </c:scaling>
        <c:delete val="1"/>
        <c:axPos val="b"/>
        <c:numFmt formatCode="&quot;H&quot;yy" sourceLinked="1"/>
        <c:majorTickMark val="none"/>
        <c:minorTickMark val="none"/>
        <c:tickLblPos val="none"/>
        <c:crossAx val="237116648"/>
        <c:crosses val="autoZero"/>
        <c:auto val="1"/>
        <c:lblOffset val="100"/>
        <c:baseTimeUnit val="years"/>
      </c:dateAx>
      <c:valAx>
        <c:axId val="23711664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37111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1792.56</c:v>
                </c:pt>
                <c:pt idx="1">
                  <c:v>1564.21</c:v>
                </c:pt>
                <c:pt idx="2">
                  <c:v>1795.97</c:v>
                </c:pt>
                <c:pt idx="3">
                  <c:v>1177.77</c:v>
                </c:pt>
                <c:pt idx="4">
                  <c:v>873.87</c:v>
                </c:pt>
              </c:numCache>
            </c:numRef>
          </c:val>
          <c:extLst xmlns:c16r2="http://schemas.microsoft.com/office/drawing/2015/06/chart">
            <c:ext xmlns:c16="http://schemas.microsoft.com/office/drawing/2014/chart" uri="{C3380CC4-5D6E-409C-BE32-E72D297353CC}">
              <c16:uniqueId val="{00000000-835A-4959-BD7C-A59DC57F37C9}"/>
            </c:ext>
          </c:extLst>
        </c:ser>
        <c:dLbls>
          <c:showLegendKey val="0"/>
          <c:showVal val="0"/>
          <c:showCatName val="0"/>
          <c:showSerName val="0"/>
          <c:showPercent val="0"/>
          <c:showBubbleSize val="0"/>
        </c:dLbls>
        <c:gapWidth val="150"/>
        <c:axId val="237109592"/>
        <c:axId val="237109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355.5</c:v>
                </c:pt>
                <c:pt idx="1">
                  <c:v>349.83</c:v>
                </c:pt>
                <c:pt idx="2">
                  <c:v>360.86</c:v>
                </c:pt>
                <c:pt idx="3">
                  <c:v>350.79</c:v>
                </c:pt>
                <c:pt idx="4">
                  <c:v>354.57</c:v>
                </c:pt>
              </c:numCache>
            </c:numRef>
          </c:val>
          <c:smooth val="0"/>
          <c:extLst xmlns:c16r2="http://schemas.microsoft.com/office/drawing/2015/06/chart">
            <c:ext xmlns:c16="http://schemas.microsoft.com/office/drawing/2014/chart" uri="{C3380CC4-5D6E-409C-BE32-E72D297353CC}">
              <c16:uniqueId val="{00000001-835A-4959-BD7C-A59DC57F37C9}"/>
            </c:ext>
          </c:extLst>
        </c:ser>
        <c:dLbls>
          <c:showLegendKey val="0"/>
          <c:showVal val="0"/>
          <c:showCatName val="0"/>
          <c:showSerName val="0"/>
          <c:showPercent val="0"/>
          <c:showBubbleSize val="0"/>
        </c:dLbls>
        <c:marker val="1"/>
        <c:smooth val="0"/>
        <c:axId val="237109592"/>
        <c:axId val="237109984"/>
      </c:lineChart>
      <c:dateAx>
        <c:axId val="237109592"/>
        <c:scaling>
          <c:orientation val="minMax"/>
        </c:scaling>
        <c:delete val="1"/>
        <c:axPos val="b"/>
        <c:numFmt formatCode="&quot;H&quot;yy" sourceLinked="1"/>
        <c:majorTickMark val="none"/>
        <c:minorTickMark val="none"/>
        <c:tickLblPos val="none"/>
        <c:crossAx val="237109984"/>
        <c:crosses val="autoZero"/>
        <c:auto val="1"/>
        <c:lblOffset val="100"/>
        <c:baseTimeUnit val="years"/>
      </c:dateAx>
      <c:valAx>
        <c:axId val="23710998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37109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15.78</c:v>
                </c:pt>
                <c:pt idx="1">
                  <c:v>13.16</c:v>
                </c:pt>
                <c:pt idx="2">
                  <c:v>12.11</c:v>
                </c:pt>
                <c:pt idx="3">
                  <c:v>11.25</c:v>
                </c:pt>
                <c:pt idx="4">
                  <c:v>9.57</c:v>
                </c:pt>
              </c:numCache>
            </c:numRef>
          </c:val>
          <c:extLst xmlns:c16r2="http://schemas.microsoft.com/office/drawing/2015/06/chart">
            <c:ext xmlns:c16="http://schemas.microsoft.com/office/drawing/2014/chart" uri="{C3380CC4-5D6E-409C-BE32-E72D297353CC}">
              <c16:uniqueId val="{00000000-FD9D-40E0-9FA0-66654DA6169C}"/>
            </c:ext>
          </c:extLst>
        </c:ser>
        <c:dLbls>
          <c:showLegendKey val="0"/>
          <c:showVal val="0"/>
          <c:showCatName val="0"/>
          <c:showSerName val="0"/>
          <c:showPercent val="0"/>
          <c:showBubbleSize val="0"/>
        </c:dLbls>
        <c:gapWidth val="150"/>
        <c:axId val="479110424"/>
        <c:axId val="4791131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312.58</c:v>
                </c:pt>
                <c:pt idx="1">
                  <c:v>314.87</c:v>
                </c:pt>
                <c:pt idx="2">
                  <c:v>309.27999999999997</c:v>
                </c:pt>
                <c:pt idx="3">
                  <c:v>322.92</c:v>
                </c:pt>
                <c:pt idx="4">
                  <c:v>303.45999999999998</c:v>
                </c:pt>
              </c:numCache>
            </c:numRef>
          </c:val>
          <c:smooth val="0"/>
          <c:extLst xmlns:c16r2="http://schemas.microsoft.com/office/drawing/2015/06/chart">
            <c:ext xmlns:c16="http://schemas.microsoft.com/office/drawing/2014/chart" uri="{C3380CC4-5D6E-409C-BE32-E72D297353CC}">
              <c16:uniqueId val="{00000001-FD9D-40E0-9FA0-66654DA6169C}"/>
            </c:ext>
          </c:extLst>
        </c:ser>
        <c:dLbls>
          <c:showLegendKey val="0"/>
          <c:showVal val="0"/>
          <c:showCatName val="0"/>
          <c:showSerName val="0"/>
          <c:showPercent val="0"/>
          <c:showBubbleSize val="0"/>
        </c:dLbls>
        <c:marker val="1"/>
        <c:smooth val="0"/>
        <c:axId val="479110424"/>
        <c:axId val="479113168"/>
      </c:lineChart>
      <c:dateAx>
        <c:axId val="479110424"/>
        <c:scaling>
          <c:orientation val="minMax"/>
        </c:scaling>
        <c:delete val="1"/>
        <c:axPos val="b"/>
        <c:numFmt formatCode="&quot;H&quot;yy" sourceLinked="1"/>
        <c:majorTickMark val="none"/>
        <c:minorTickMark val="none"/>
        <c:tickLblPos val="none"/>
        <c:crossAx val="479113168"/>
        <c:crosses val="autoZero"/>
        <c:auto val="1"/>
        <c:lblOffset val="100"/>
        <c:baseTimeUnit val="years"/>
      </c:dateAx>
      <c:valAx>
        <c:axId val="47911316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79110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85.87</c:v>
                </c:pt>
                <c:pt idx="1">
                  <c:v>85.5</c:v>
                </c:pt>
                <c:pt idx="2">
                  <c:v>85.48</c:v>
                </c:pt>
                <c:pt idx="3">
                  <c:v>82.03</c:v>
                </c:pt>
                <c:pt idx="4">
                  <c:v>82.6</c:v>
                </c:pt>
              </c:numCache>
            </c:numRef>
          </c:val>
          <c:extLst xmlns:c16r2="http://schemas.microsoft.com/office/drawing/2015/06/chart">
            <c:ext xmlns:c16="http://schemas.microsoft.com/office/drawing/2014/chart" uri="{C3380CC4-5D6E-409C-BE32-E72D297353CC}">
              <c16:uniqueId val="{00000000-3D0B-44C4-88FA-30C978B4CE36}"/>
            </c:ext>
          </c:extLst>
        </c:ser>
        <c:dLbls>
          <c:showLegendKey val="0"/>
          <c:showVal val="0"/>
          <c:showCatName val="0"/>
          <c:showSerName val="0"/>
          <c:showPercent val="0"/>
          <c:showBubbleSize val="0"/>
        </c:dLbls>
        <c:gapWidth val="150"/>
        <c:axId val="479116696"/>
        <c:axId val="4791147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104.57</c:v>
                </c:pt>
                <c:pt idx="1">
                  <c:v>103.54</c:v>
                </c:pt>
                <c:pt idx="2">
                  <c:v>103.32</c:v>
                </c:pt>
                <c:pt idx="3">
                  <c:v>100.85</c:v>
                </c:pt>
                <c:pt idx="4">
                  <c:v>103.79</c:v>
                </c:pt>
              </c:numCache>
            </c:numRef>
          </c:val>
          <c:smooth val="0"/>
          <c:extLst xmlns:c16r2="http://schemas.microsoft.com/office/drawing/2015/06/chart">
            <c:ext xmlns:c16="http://schemas.microsoft.com/office/drawing/2014/chart" uri="{C3380CC4-5D6E-409C-BE32-E72D297353CC}">
              <c16:uniqueId val="{00000001-3D0B-44C4-88FA-30C978B4CE36}"/>
            </c:ext>
          </c:extLst>
        </c:ser>
        <c:dLbls>
          <c:showLegendKey val="0"/>
          <c:showVal val="0"/>
          <c:showCatName val="0"/>
          <c:showSerName val="0"/>
          <c:showPercent val="0"/>
          <c:showBubbleSize val="0"/>
        </c:dLbls>
        <c:marker val="1"/>
        <c:smooth val="0"/>
        <c:axId val="479116696"/>
        <c:axId val="479114736"/>
      </c:lineChart>
      <c:dateAx>
        <c:axId val="479116696"/>
        <c:scaling>
          <c:orientation val="minMax"/>
        </c:scaling>
        <c:delete val="1"/>
        <c:axPos val="b"/>
        <c:numFmt formatCode="&quot;H&quot;yy" sourceLinked="1"/>
        <c:majorTickMark val="none"/>
        <c:minorTickMark val="none"/>
        <c:tickLblPos val="none"/>
        <c:crossAx val="479114736"/>
        <c:crosses val="autoZero"/>
        <c:auto val="1"/>
        <c:lblOffset val="100"/>
        <c:baseTimeUnit val="years"/>
      </c:dateAx>
      <c:valAx>
        <c:axId val="479114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9116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161.13999999999999</c:v>
                </c:pt>
                <c:pt idx="1">
                  <c:v>161.56</c:v>
                </c:pt>
                <c:pt idx="2">
                  <c:v>161.5</c:v>
                </c:pt>
                <c:pt idx="3">
                  <c:v>158.46</c:v>
                </c:pt>
                <c:pt idx="4">
                  <c:v>166.08</c:v>
                </c:pt>
              </c:numCache>
            </c:numRef>
          </c:val>
          <c:extLst xmlns:c16r2="http://schemas.microsoft.com/office/drawing/2015/06/chart">
            <c:ext xmlns:c16="http://schemas.microsoft.com/office/drawing/2014/chart" uri="{C3380CC4-5D6E-409C-BE32-E72D297353CC}">
              <c16:uniqueId val="{00000000-796E-4D93-A010-228EC6A822F9}"/>
            </c:ext>
          </c:extLst>
        </c:ser>
        <c:dLbls>
          <c:showLegendKey val="0"/>
          <c:showVal val="0"/>
          <c:showCatName val="0"/>
          <c:showSerName val="0"/>
          <c:showPercent val="0"/>
          <c:showBubbleSize val="0"/>
        </c:dLbls>
        <c:gapWidth val="150"/>
        <c:axId val="479112384"/>
        <c:axId val="479112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165.47</c:v>
                </c:pt>
                <c:pt idx="1">
                  <c:v>167.46</c:v>
                </c:pt>
                <c:pt idx="2">
                  <c:v>168.56</c:v>
                </c:pt>
                <c:pt idx="3">
                  <c:v>167.1</c:v>
                </c:pt>
                <c:pt idx="4">
                  <c:v>167.86</c:v>
                </c:pt>
              </c:numCache>
            </c:numRef>
          </c:val>
          <c:smooth val="0"/>
          <c:extLst xmlns:c16r2="http://schemas.microsoft.com/office/drawing/2015/06/chart">
            <c:ext xmlns:c16="http://schemas.microsoft.com/office/drawing/2014/chart" uri="{C3380CC4-5D6E-409C-BE32-E72D297353CC}">
              <c16:uniqueId val="{00000001-796E-4D93-A010-228EC6A822F9}"/>
            </c:ext>
          </c:extLst>
        </c:ser>
        <c:dLbls>
          <c:showLegendKey val="0"/>
          <c:showVal val="0"/>
          <c:showCatName val="0"/>
          <c:showSerName val="0"/>
          <c:showPercent val="0"/>
          <c:showBubbleSize val="0"/>
        </c:dLbls>
        <c:marker val="1"/>
        <c:smooth val="0"/>
        <c:axId val="479112384"/>
        <c:axId val="479112776"/>
      </c:lineChart>
      <c:dateAx>
        <c:axId val="479112384"/>
        <c:scaling>
          <c:orientation val="minMax"/>
        </c:scaling>
        <c:delete val="1"/>
        <c:axPos val="b"/>
        <c:numFmt formatCode="&quot;H&quot;yy" sourceLinked="1"/>
        <c:majorTickMark val="none"/>
        <c:minorTickMark val="none"/>
        <c:tickLblPos val="none"/>
        <c:crossAx val="479112776"/>
        <c:crosses val="autoZero"/>
        <c:auto val="1"/>
        <c:lblOffset val="100"/>
        <c:baseTimeUnit val="years"/>
      </c:dateAx>
      <c:valAx>
        <c:axId val="479112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9112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Q22" zoomScaleNormal="10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15">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15">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2" t="str">
        <f>データ!H6</f>
        <v>京都府　京田辺市</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15">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A4</v>
      </c>
      <c r="X8" s="44"/>
      <c r="Y8" s="44"/>
      <c r="Z8" s="44"/>
      <c r="AA8" s="44"/>
      <c r="AB8" s="44"/>
      <c r="AC8" s="44"/>
      <c r="AD8" s="44" t="str">
        <f>データ!$M$6</f>
        <v>自治体職員</v>
      </c>
      <c r="AE8" s="44"/>
      <c r="AF8" s="44"/>
      <c r="AG8" s="44"/>
      <c r="AH8" s="44"/>
      <c r="AI8" s="44"/>
      <c r="AJ8" s="44"/>
      <c r="AK8" s="2"/>
      <c r="AL8" s="45">
        <f>データ!$R$6</f>
        <v>70848</v>
      </c>
      <c r="AM8" s="45"/>
      <c r="AN8" s="45"/>
      <c r="AO8" s="45"/>
      <c r="AP8" s="45"/>
      <c r="AQ8" s="45"/>
      <c r="AR8" s="45"/>
      <c r="AS8" s="45"/>
      <c r="AT8" s="46">
        <f>データ!$S$6</f>
        <v>42.92</v>
      </c>
      <c r="AU8" s="47"/>
      <c r="AV8" s="47"/>
      <c r="AW8" s="47"/>
      <c r="AX8" s="47"/>
      <c r="AY8" s="47"/>
      <c r="AZ8" s="47"/>
      <c r="BA8" s="47"/>
      <c r="BB8" s="48">
        <f>データ!$T$6</f>
        <v>1650.7</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15">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15">
      <c r="A10" s="2"/>
      <c r="B10" s="46" t="str">
        <f>データ!$N$6</f>
        <v>-</v>
      </c>
      <c r="C10" s="47"/>
      <c r="D10" s="47"/>
      <c r="E10" s="47"/>
      <c r="F10" s="47"/>
      <c r="G10" s="47"/>
      <c r="H10" s="47"/>
      <c r="I10" s="46">
        <f>データ!$O$6</f>
        <v>93.97</v>
      </c>
      <c r="J10" s="47"/>
      <c r="K10" s="47"/>
      <c r="L10" s="47"/>
      <c r="M10" s="47"/>
      <c r="N10" s="47"/>
      <c r="O10" s="81"/>
      <c r="P10" s="48">
        <f>データ!$P$6</f>
        <v>99.54</v>
      </c>
      <c r="Q10" s="48"/>
      <c r="R10" s="48"/>
      <c r="S10" s="48"/>
      <c r="T10" s="48"/>
      <c r="U10" s="48"/>
      <c r="V10" s="48"/>
      <c r="W10" s="45">
        <f>データ!$Q$6</f>
        <v>2293</v>
      </c>
      <c r="X10" s="45"/>
      <c r="Y10" s="45"/>
      <c r="Z10" s="45"/>
      <c r="AA10" s="45"/>
      <c r="AB10" s="45"/>
      <c r="AC10" s="45"/>
      <c r="AD10" s="2"/>
      <c r="AE10" s="2"/>
      <c r="AF10" s="2"/>
      <c r="AG10" s="2"/>
      <c r="AH10" s="2"/>
      <c r="AI10" s="2"/>
      <c r="AJ10" s="2"/>
      <c r="AK10" s="2"/>
      <c r="AL10" s="45">
        <f>データ!$U$6</f>
        <v>70432</v>
      </c>
      <c r="AM10" s="45"/>
      <c r="AN10" s="45"/>
      <c r="AO10" s="45"/>
      <c r="AP10" s="45"/>
      <c r="AQ10" s="45"/>
      <c r="AR10" s="45"/>
      <c r="AS10" s="45"/>
      <c r="AT10" s="46">
        <f>データ!$V$6</f>
        <v>16</v>
      </c>
      <c r="AU10" s="47"/>
      <c r="AV10" s="47"/>
      <c r="AW10" s="47"/>
      <c r="AX10" s="47"/>
      <c r="AY10" s="47"/>
      <c r="AZ10" s="47"/>
      <c r="BA10" s="47"/>
      <c r="BB10" s="48">
        <f>データ!$W$6</f>
        <v>4402</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82" t="s">
        <v>112</v>
      </c>
      <c r="BM16" s="83"/>
      <c r="BN16" s="83"/>
      <c r="BO16" s="83"/>
      <c r="BP16" s="83"/>
      <c r="BQ16" s="83"/>
      <c r="BR16" s="83"/>
      <c r="BS16" s="83"/>
      <c r="BT16" s="83"/>
      <c r="BU16" s="83"/>
      <c r="BV16" s="83"/>
      <c r="BW16" s="83"/>
      <c r="BX16" s="83"/>
      <c r="BY16" s="83"/>
      <c r="BZ16" s="84"/>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82"/>
      <c r="BM17" s="83"/>
      <c r="BN17" s="83"/>
      <c r="BO17" s="83"/>
      <c r="BP17" s="83"/>
      <c r="BQ17" s="83"/>
      <c r="BR17" s="83"/>
      <c r="BS17" s="83"/>
      <c r="BT17" s="83"/>
      <c r="BU17" s="83"/>
      <c r="BV17" s="83"/>
      <c r="BW17" s="83"/>
      <c r="BX17" s="83"/>
      <c r="BY17" s="83"/>
      <c r="BZ17" s="84"/>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82"/>
      <c r="BM18" s="83"/>
      <c r="BN18" s="83"/>
      <c r="BO18" s="83"/>
      <c r="BP18" s="83"/>
      <c r="BQ18" s="83"/>
      <c r="BR18" s="83"/>
      <c r="BS18" s="83"/>
      <c r="BT18" s="83"/>
      <c r="BU18" s="83"/>
      <c r="BV18" s="83"/>
      <c r="BW18" s="83"/>
      <c r="BX18" s="83"/>
      <c r="BY18" s="83"/>
      <c r="BZ18" s="84"/>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82"/>
      <c r="BM19" s="83"/>
      <c r="BN19" s="83"/>
      <c r="BO19" s="83"/>
      <c r="BP19" s="83"/>
      <c r="BQ19" s="83"/>
      <c r="BR19" s="83"/>
      <c r="BS19" s="83"/>
      <c r="BT19" s="83"/>
      <c r="BU19" s="83"/>
      <c r="BV19" s="83"/>
      <c r="BW19" s="83"/>
      <c r="BX19" s="83"/>
      <c r="BY19" s="83"/>
      <c r="BZ19" s="84"/>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82"/>
      <c r="BM20" s="83"/>
      <c r="BN20" s="83"/>
      <c r="BO20" s="83"/>
      <c r="BP20" s="83"/>
      <c r="BQ20" s="83"/>
      <c r="BR20" s="83"/>
      <c r="BS20" s="83"/>
      <c r="BT20" s="83"/>
      <c r="BU20" s="83"/>
      <c r="BV20" s="83"/>
      <c r="BW20" s="83"/>
      <c r="BX20" s="83"/>
      <c r="BY20" s="83"/>
      <c r="BZ20" s="84"/>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82"/>
      <c r="BM21" s="83"/>
      <c r="BN21" s="83"/>
      <c r="BO21" s="83"/>
      <c r="BP21" s="83"/>
      <c r="BQ21" s="83"/>
      <c r="BR21" s="83"/>
      <c r="BS21" s="83"/>
      <c r="BT21" s="83"/>
      <c r="BU21" s="83"/>
      <c r="BV21" s="83"/>
      <c r="BW21" s="83"/>
      <c r="BX21" s="83"/>
      <c r="BY21" s="83"/>
      <c r="BZ21" s="84"/>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82"/>
      <c r="BM22" s="83"/>
      <c r="BN22" s="83"/>
      <c r="BO22" s="83"/>
      <c r="BP22" s="83"/>
      <c r="BQ22" s="83"/>
      <c r="BR22" s="83"/>
      <c r="BS22" s="83"/>
      <c r="BT22" s="83"/>
      <c r="BU22" s="83"/>
      <c r="BV22" s="83"/>
      <c r="BW22" s="83"/>
      <c r="BX22" s="83"/>
      <c r="BY22" s="83"/>
      <c r="BZ22" s="84"/>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82"/>
      <c r="BM23" s="83"/>
      <c r="BN23" s="83"/>
      <c r="BO23" s="83"/>
      <c r="BP23" s="83"/>
      <c r="BQ23" s="83"/>
      <c r="BR23" s="83"/>
      <c r="BS23" s="83"/>
      <c r="BT23" s="83"/>
      <c r="BU23" s="83"/>
      <c r="BV23" s="83"/>
      <c r="BW23" s="83"/>
      <c r="BX23" s="83"/>
      <c r="BY23" s="83"/>
      <c r="BZ23" s="84"/>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82"/>
      <c r="BM24" s="83"/>
      <c r="BN24" s="83"/>
      <c r="BO24" s="83"/>
      <c r="BP24" s="83"/>
      <c r="BQ24" s="83"/>
      <c r="BR24" s="83"/>
      <c r="BS24" s="83"/>
      <c r="BT24" s="83"/>
      <c r="BU24" s="83"/>
      <c r="BV24" s="83"/>
      <c r="BW24" s="83"/>
      <c r="BX24" s="83"/>
      <c r="BY24" s="83"/>
      <c r="BZ24" s="84"/>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82"/>
      <c r="BM25" s="83"/>
      <c r="BN25" s="83"/>
      <c r="BO25" s="83"/>
      <c r="BP25" s="83"/>
      <c r="BQ25" s="83"/>
      <c r="BR25" s="83"/>
      <c r="BS25" s="83"/>
      <c r="BT25" s="83"/>
      <c r="BU25" s="83"/>
      <c r="BV25" s="83"/>
      <c r="BW25" s="83"/>
      <c r="BX25" s="83"/>
      <c r="BY25" s="83"/>
      <c r="BZ25" s="84"/>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82"/>
      <c r="BM26" s="83"/>
      <c r="BN26" s="83"/>
      <c r="BO26" s="83"/>
      <c r="BP26" s="83"/>
      <c r="BQ26" s="83"/>
      <c r="BR26" s="83"/>
      <c r="BS26" s="83"/>
      <c r="BT26" s="83"/>
      <c r="BU26" s="83"/>
      <c r="BV26" s="83"/>
      <c r="BW26" s="83"/>
      <c r="BX26" s="83"/>
      <c r="BY26" s="83"/>
      <c r="BZ26" s="84"/>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82"/>
      <c r="BM27" s="83"/>
      <c r="BN27" s="83"/>
      <c r="BO27" s="83"/>
      <c r="BP27" s="83"/>
      <c r="BQ27" s="83"/>
      <c r="BR27" s="83"/>
      <c r="BS27" s="83"/>
      <c r="BT27" s="83"/>
      <c r="BU27" s="83"/>
      <c r="BV27" s="83"/>
      <c r="BW27" s="83"/>
      <c r="BX27" s="83"/>
      <c r="BY27" s="83"/>
      <c r="BZ27" s="84"/>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82"/>
      <c r="BM28" s="83"/>
      <c r="BN28" s="83"/>
      <c r="BO28" s="83"/>
      <c r="BP28" s="83"/>
      <c r="BQ28" s="83"/>
      <c r="BR28" s="83"/>
      <c r="BS28" s="83"/>
      <c r="BT28" s="83"/>
      <c r="BU28" s="83"/>
      <c r="BV28" s="83"/>
      <c r="BW28" s="83"/>
      <c r="BX28" s="83"/>
      <c r="BY28" s="83"/>
      <c r="BZ28" s="84"/>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82"/>
      <c r="BM29" s="83"/>
      <c r="BN29" s="83"/>
      <c r="BO29" s="83"/>
      <c r="BP29" s="83"/>
      <c r="BQ29" s="83"/>
      <c r="BR29" s="83"/>
      <c r="BS29" s="83"/>
      <c r="BT29" s="83"/>
      <c r="BU29" s="83"/>
      <c r="BV29" s="83"/>
      <c r="BW29" s="83"/>
      <c r="BX29" s="83"/>
      <c r="BY29" s="83"/>
      <c r="BZ29" s="84"/>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82"/>
      <c r="BM30" s="83"/>
      <c r="BN30" s="83"/>
      <c r="BO30" s="83"/>
      <c r="BP30" s="83"/>
      <c r="BQ30" s="83"/>
      <c r="BR30" s="83"/>
      <c r="BS30" s="83"/>
      <c r="BT30" s="83"/>
      <c r="BU30" s="83"/>
      <c r="BV30" s="83"/>
      <c r="BW30" s="83"/>
      <c r="BX30" s="83"/>
      <c r="BY30" s="83"/>
      <c r="BZ30" s="84"/>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82"/>
      <c r="BM31" s="83"/>
      <c r="BN31" s="83"/>
      <c r="BO31" s="83"/>
      <c r="BP31" s="83"/>
      <c r="BQ31" s="83"/>
      <c r="BR31" s="83"/>
      <c r="BS31" s="83"/>
      <c r="BT31" s="83"/>
      <c r="BU31" s="83"/>
      <c r="BV31" s="83"/>
      <c r="BW31" s="83"/>
      <c r="BX31" s="83"/>
      <c r="BY31" s="83"/>
      <c r="BZ31" s="84"/>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82"/>
      <c r="BM32" s="83"/>
      <c r="BN32" s="83"/>
      <c r="BO32" s="83"/>
      <c r="BP32" s="83"/>
      <c r="BQ32" s="83"/>
      <c r="BR32" s="83"/>
      <c r="BS32" s="83"/>
      <c r="BT32" s="83"/>
      <c r="BU32" s="83"/>
      <c r="BV32" s="83"/>
      <c r="BW32" s="83"/>
      <c r="BX32" s="83"/>
      <c r="BY32" s="83"/>
      <c r="BZ32" s="84"/>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82"/>
      <c r="BM33" s="83"/>
      <c r="BN33" s="83"/>
      <c r="BO33" s="83"/>
      <c r="BP33" s="83"/>
      <c r="BQ33" s="83"/>
      <c r="BR33" s="83"/>
      <c r="BS33" s="83"/>
      <c r="BT33" s="83"/>
      <c r="BU33" s="83"/>
      <c r="BV33" s="83"/>
      <c r="BW33" s="83"/>
      <c r="BX33" s="83"/>
      <c r="BY33" s="83"/>
      <c r="BZ33" s="84"/>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82"/>
      <c r="BM34" s="83"/>
      <c r="BN34" s="83"/>
      <c r="BO34" s="83"/>
      <c r="BP34" s="83"/>
      <c r="BQ34" s="83"/>
      <c r="BR34" s="83"/>
      <c r="BS34" s="83"/>
      <c r="BT34" s="83"/>
      <c r="BU34" s="83"/>
      <c r="BV34" s="83"/>
      <c r="BW34" s="83"/>
      <c r="BX34" s="83"/>
      <c r="BY34" s="83"/>
      <c r="BZ34" s="84"/>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82"/>
      <c r="BM35" s="83"/>
      <c r="BN35" s="83"/>
      <c r="BO35" s="83"/>
      <c r="BP35" s="83"/>
      <c r="BQ35" s="83"/>
      <c r="BR35" s="83"/>
      <c r="BS35" s="83"/>
      <c r="BT35" s="83"/>
      <c r="BU35" s="83"/>
      <c r="BV35" s="83"/>
      <c r="BW35" s="83"/>
      <c r="BX35" s="83"/>
      <c r="BY35" s="83"/>
      <c r="BZ35" s="84"/>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82"/>
      <c r="BM36" s="83"/>
      <c r="BN36" s="83"/>
      <c r="BO36" s="83"/>
      <c r="BP36" s="83"/>
      <c r="BQ36" s="83"/>
      <c r="BR36" s="83"/>
      <c r="BS36" s="83"/>
      <c r="BT36" s="83"/>
      <c r="BU36" s="83"/>
      <c r="BV36" s="83"/>
      <c r="BW36" s="83"/>
      <c r="BX36" s="83"/>
      <c r="BY36" s="83"/>
      <c r="BZ36" s="84"/>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82"/>
      <c r="BM37" s="83"/>
      <c r="BN37" s="83"/>
      <c r="BO37" s="83"/>
      <c r="BP37" s="83"/>
      <c r="BQ37" s="83"/>
      <c r="BR37" s="83"/>
      <c r="BS37" s="83"/>
      <c r="BT37" s="83"/>
      <c r="BU37" s="83"/>
      <c r="BV37" s="83"/>
      <c r="BW37" s="83"/>
      <c r="BX37" s="83"/>
      <c r="BY37" s="83"/>
      <c r="BZ37" s="84"/>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82"/>
      <c r="BM38" s="83"/>
      <c r="BN38" s="83"/>
      <c r="BO38" s="83"/>
      <c r="BP38" s="83"/>
      <c r="BQ38" s="83"/>
      <c r="BR38" s="83"/>
      <c r="BS38" s="83"/>
      <c r="BT38" s="83"/>
      <c r="BU38" s="83"/>
      <c r="BV38" s="83"/>
      <c r="BW38" s="83"/>
      <c r="BX38" s="83"/>
      <c r="BY38" s="83"/>
      <c r="BZ38" s="84"/>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82"/>
      <c r="BM39" s="83"/>
      <c r="BN39" s="83"/>
      <c r="BO39" s="83"/>
      <c r="BP39" s="83"/>
      <c r="BQ39" s="83"/>
      <c r="BR39" s="83"/>
      <c r="BS39" s="83"/>
      <c r="BT39" s="83"/>
      <c r="BU39" s="83"/>
      <c r="BV39" s="83"/>
      <c r="BW39" s="83"/>
      <c r="BX39" s="83"/>
      <c r="BY39" s="83"/>
      <c r="BZ39" s="84"/>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82"/>
      <c r="BM40" s="83"/>
      <c r="BN40" s="83"/>
      <c r="BO40" s="83"/>
      <c r="BP40" s="83"/>
      <c r="BQ40" s="83"/>
      <c r="BR40" s="83"/>
      <c r="BS40" s="83"/>
      <c r="BT40" s="83"/>
      <c r="BU40" s="83"/>
      <c r="BV40" s="83"/>
      <c r="BW40" s="83"/>
      <c r="BX40" s="83"/>
      <c r="BY40" s="83"/>
      <c r="BZ40" s="84"/>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82"/>
      <c r="BM41" s="83"/>
      <c r="BN41" s="83"/>
      <c r="BO41" s="83"/>
      <c r="BP41" s="83"/>
      <c r="BQ41" s="83"/>
      <c r="BR41" s="83"/>
      <c r="BS41" s="83"/>
      <c r="BT41" s="83"/>
      <c r="BU41" s="83"/>
      <c r="BV41" s="83"/>
      <c r="BW41" s="83"/>
      <c r="BX41" s="83"/>
      <c r="BY41" s="83"/>
      <c r="BZ41" s="84"/>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82"/>
      <c r="BM42" s="83"/>
      <c r="BN42" s="83"/>
      <c r="BO42" s="83"/>
      <c r="BP42" s="83"/>
      <c r="BQ42" s="83"/>
      <c r="BR42" s="83"/>
      <c r="BS42" s="83"/>
      <c r="BT42" s="83"/>
      <c r="BU42" s="83"/>
      <c r="BV42" s="83"/>
      <c r="BW42" s="83"/>
      <c r="BX42" s="83"/>
      <c r="BY42" s="83"/>
      <c r="BZ42" s="84"/>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82"/>
      <c r="BM43" s="83"/>
      <c r="BN43" s="83"/>
      <c r="BO43" s="83"/>
      <c r="BP43" s="83"/>
      <c r="BQ43" s="83"/>
      <c r="BR43" s="83"/>
      <c r="BS43" s="83"/>
      <c r="BT43" s="83"/>
      <c r="BU43" s="83"/>
      <c r="BV43" s="83"/>
      <c r="BW43" s="83"/>
      <c r="BX43" s="83"/>
      <c r="BY43" s="83"/>
      <c r="BZ43" s="84"/>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82"/>
      <c r="BM44" s="83"/>
      <c r="BN44" s="83"/>
      <c r="BO44" s="83"/>
      <c r="BP44" s="83"/>
      <c r="BQ44" s="83"/>
      <c r="BR44" s="83"/>
      <c r="BS44" s="83"/>
      <c r="BT44" s="83"/>
      <c r="BU44" s="83"/>
      <c r="BV44" s="83"/>
      <c r="BW44" s="83"/>
      <c r="BX44" s="83"/>
      <c r="BY44" s="83"/>
      <c r="BZ44" s="8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7" t="s">
        <v>113</v>
      </c>
      <c r="BM47" s="58"/>
      <c r="BN47" s="58"/>
      <c r="BO47" s="58"/>
      <c r="BP47" s="58"/>
      <c r="BQ47" s="58"/>
      <c r="BR47" s="58"/>
      <c r="BS47" s="58"/>
      <c r="BT47" s="58"/>
      <c r="BU47" s="58"/>
      <c r="BV47" s="58"/>
      <c r="BW47" s="58"/>
      <c r="BX47" s="58"/>
      <c r="BY47" s="58"/>
      <c r="BZ47" s="59"/>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7"/>
      <c r="BM48" s="58"/>
      <c r="BN48" s="58"/>
      <c r="BO48" s="58"/>
      <c r="BP48" s="58"/>
      <c r="BQ48" s="58"/>
      <c r="BR48" s="58"/>
      <c r="BS48" s="58"/>
      <c r="BT48" s="58"/>
      <c r="BU48" s="58"/>
      <c r="BV48" s="58"/>
      <c r="BW48" s="58"/>
      <c r="BX48" s="58"/>
      <c r="BY48" s="58"/>
      <c r="BZ48" s="59"/>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7"/>
      <c r="BM49" s="58"/>
      <c r="BN49" s="58"/>
      <c r="BO49" s="58"/>
      <c r="BP49" s="58"/>
      <c r="BQ49" s="58"/>
      <c r="BR49" s="58"/>
      <c r="BS49" s="58"/>
      <c r="BT49" s="58"/>
      <c r="BU49" s="58"/>
      <c r="BV49" s="58"/>
      <c r="BW49" s="58"/>
      <c r="BX49" s="58"/>
      <c r="BY49" s="58"/>
      <c r="BZ49" s="59"/>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7"/>
      <c r="BM50" s="58"/>
      <c r="BN50" s="58"/>
      <c r="BO50" s="58"/>
      <c r="BP50" s="58"/>
      <c r="BQ50" s="58"/>
      <c r="BR50" s="58"/>
      <c r="BS50" s="58"/>
      <c r="BT50" s="58"/>
      <c r="BU50" s="58"/>
      <c r="BV50" s="58"/>
      <c r="BW50" s="58"/>
      <c r="BX50" s="58"/>
      <c r="BY50" s="58"/>
      <c r="BZ50" s="59"/>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7"/>
      <c r="BM51" s="58"/>
      <c r="BN51" s="58"/>
      <c r="BO51" s="58"/>
      <c r="BP51" s="58"/>
      <c r="BQ51" s="58"/>
      <c r="BR51" s="58"/>
      <c r="BS51" s="58"/>
      <c r="BT51" s="58"/>
      <c r="BU51" s="58"/>
      <c r="BV51" s="58"/>
      <c r="BW51" s="58"/>
      <c r="BX51" s="58"/>
      <c r="BY51" s="58"/>
      <c r="BZ51" s="59"/>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7"/>
      <c r="BM52" s="58"/>
      <c r="BN52" s="58"/>
      <c r="BO52" s="58"/>
      <c r="BP52" s="58"/>
      <c r="BQ52" s="58"/>
      <c r="BR52" s="58"/>
      <c r="BS52" s="58"/>
      <c r="BT52" s="58"/>
      <c r="BU52" s="58"/>
      <c r="BV52" s="58"/>
      <c r="BW52" s="58"/>
      <c r="BX52" s="58"/>
      <c r="BY52" s="58"/>
      <c r="BZ52" s="59"/>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7"/>
      <c r="BM53" s="58"/>
      <c r="BN53" s="58"/>
      <c r="BO53" s="58"/>
      <c r="BP53" s="58"/>
      <c r="BQ53" s="58"/>
      <c r="BR53" s="58"/>
      <c r="BS53" s="58"/>
      <c r="BT53" s="58"/>
      <c r="BU53" s="58"/>
      <c r="BV53" s="58"/>
      <c r="BW53" s="58"/>
      <c r="BX53" s="58"/>
      <c r="BY53" s="58"/>
      <c r="BZ53" s="59"/>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7"/>
      <c r="BM54" s="58"/>
      <c r="BN54" s="58"/>
      <c r="BO54" s="58"/>
      <c r="BP54" s="58"/>
      <c r="BQ54" s="58"/>
      <c r="BR54" s="58"/>
      <c r="BS54" s="58"/>
      <c r="BT54" s="58"/>
      <c r="BU54" s="58"/>
      <c r="BV54" s="58"/>
      <c r="BW54" s="58"/>
      <c r="BX54" s="58"/>
      <c r="BY54" s="58"/>
      <c r="BZ54" s="59"/>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7"/>
      <c r="BM55" s="58"/>
      <c r="BN55" s="58"/>
      <c r="BO55" s="58"/>
      <c r="BP55" s="58"/>
      <c r="BQ55" s="58"/>
      <c r="BR55" s="58"/>
      <c r="BS55" s="58"/>
      <c r="BT55" s="58"/>
      <c r="BU55" s="58"/>
      <c r="BV55" s="58"/>
      <c r="BW55" s="58"/>
      <c r="BX55" s="58"/>
      <c r="BY55" s="58"/>
      <c r="BZ55" s="59"/>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7"/>
      <c r="BM56" s="58"/>
      <c r="BN56" s="58"/>
      <c r="BO56" s="58"/>
      <c r="BP56" s="58"/>
      <c r="BQ56" s="58"/>
      <c r="BR56" s="58"/>
      <c r="BS56" s="58"/>
      <c r="BT56" s="58"/>
      <c r="BU56" s="58"/>
      <c r="BV56" s="58"/>
      <c r="BW56" s="58"/>
      <c r="BX56" s="58"/>
      <c r="BY56" s="58"/>
      <c r="BZ56" s="59"/>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7"/>
      <c r="BM57" s="58"/>
      <c r="BN57" s="58"/>
      <c r="BO57" s="58"/>
      <c r="BP57" s="58"/>
      <c r="BQ57" s="58"/>
      <c r="BR57" s="58"/>
      <c r="BS57" s="58"/>
      <c r="BT57" s="58"/>
      <c r="BU57" s="58"/>
      <c r="BV57" s="58"/>
      <c r="BW57" s="58"/>
      <c r="BX57" s="58"/>
      <c r="BY57" s="58"/>
      <c r="BZ57" s="59"/>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7"/>
      <c r="BM58" s="58"/>
      <c r="BN58" s="58"/>
      <c r="BO58" s="58"/>
      <c r="BP58" s="58"/>
      <c r="BQ58" s="58"/>
      <c r="BR58" s="58"/>
      <c r="BS58" s="58"/>
      <c r="BT58" s="58"/>
      <c r="BU58" s="58"/>
      <c r="BV58" s="58"/>
      <c r="BW58" s="58"/>
      <c r="BX58" s="58"/>
      <c r="BY58" s="58"/>
      <c r="BZ58" s="59"/>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7"/>
      <c r="BM59" s="58"/>
      <c r="BN59" s="58"/>
      <c r="BO59" s="58"/>
      <c r="BP59" s="58"/>
      <c r="BQ59" s="58"/>
      <c r="BR59" s="58"/>
      <c r="BS59" s="58"/>
      <c r="BT59" s="58"/>
      <c r="BU59" s="58"/>
      <c r="BV59" s="58"/>
      <c r="BW59" s="58"/>
      <c r="BX59" s="58"/>
      <c r="BY59" s="58"/>
      <c r="BZ59" s="59"/>
    </row>
    <row r="60" spans="1:78" ht="13.5" customHeight="1" x14ac:dyDescent="0.1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57"/>
      <c r="BM60" s="58"/>
      <c r="BN60" s="58"/>
      <c r="BO60" s="58"/>
      <c r="BP60" s="58"/>
      <c r="BQ60" s="58"/>
      <c r="BR60" s="58"/>
      <c r="BS60" s="58"/>
      <c r="BT60" s="58"/>
      <c r="BU60" s="58"/>
      <c r="BV60" s="58"/>
      <c r="BW60" s="58"/>
      <c r="BX60" s="58"/>
      <c r="BY60" s="58"/>
      <c r="BZ60" s="59"/>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57"/>
      <c r="BM61" s="58"/>
      <c r="BN61" s="58"/>
      <c r="BO61" s="58"/>
      <c r="BP61" s="58"/>
      <c r="BQ61" s="58"/>
      <c r="BR61" s="58"/>
      <c r="BS61" s="58"/>
      <c r="BT61" s="58"/>
      <c r="BU61" s="58"/>
      <c r="BV61" s="58"/>
      <c r="BW61" s="58"/>
      <c r="BX61" s="58"/>
      <c r="BY61" s="58"/>
      <c r="BZ61" s="59"/>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7"/>
      <c r="BM62" s="58"/>
      <c r="BN62" s="58"/>
      <c r="BO62" s="58"/>
      <c r="BP62" s="58"/>
      <c r="BQ62" s="58"/>
      <c r="BR62" s="58"/>
      <c r="BS62" s="58"/>
      <c r="BT62" s="58"/>
      <c r="BU62" s="58"/>
      <c r="BV62" s="58"/>
      <c r="BW62" s="58"/>
      <c r="BX62" s="58"/>
      <c r="BY62" s="58"/>
      <c r="BZ62" s="59"/>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7"/>
      <c r="BM63" s="58"/>
      <c r="BN63" s="58"/>
      <c r="BO63" s="58"/>
      <c r="BP63" s="58"/>
      <c r="BQ63" s="58"/>
      <c r="BR63" s="58"/>
      <c r="BS63" s="58"/>
      <c r="BT63" s="58"/>
      <c r="BU63" s="58"/>
      <c r="BV63" s="58"/>
      <c r="BW63" s="58"/>
      <c r="BX63" s="58"/>
      <c r="BY63" s="58"/>
      <c r="BZ63" s="59"/>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111</v>
      </c>
      <c r="BM66" s="58"/>
      <c r="BN66" s="58"/>
      <c r="BO66" s="58"/>
      <c r="BP66" s="58"/>
      <c r="BQ66" s="58"/>
      <c r="BR66" s="58"/>
      <c r="BS66" s="58"/>
      <c r="BT66" s="58"/>
      <c r="BU66" s="58"/>
      <c r="BV66" s="58"/>
      <c r="BW66" s="58"/>
      <c r="BX66" s="58"/>
      <c r="BY66" s="58"/>
      <c r="BZ66" s="5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HWnjKTA+NwiTYmGYhUIOVhMR5nIi/aImzXBD3+qdgCyLeNM3mFW6iFy3SVNhWlN5kDnZvKxAH+tIxj9KQXoR8Q==" saltValue="VYrYPbUPZnoT2u07UWFOKg=="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6" t="s">
        <v>50</v>
      </c>
      <c r="I3" s="87"/>
      <c r="J3" s="87"/>
      <c r="K3" s="87"/>
      <c r="L3" s="87"/>
      <c r="M3" s="87"/>
      <c r="N3" s="87"/>
      <c r="O3" s="87"/>
      <c r="P3" s="87"/>
      <c r="Q3" s="87"/>
      <c r="R3" s="87"/>
      <c r="S3" s="87"/>
      <c r="T3" s="87"/>
      <c r="U3" s="87"/>
      <c r="V3" s="87"/>
      <c r="W3" s="88"/>
      <c r="X3" s="92" t="s">
        <v>51</v>
      </c>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c r="CA3" s="85"/>
      <c r="CB3" s="85"/>
      <c r="CC3" s="85"/>
      <c r="CD3" s="85"/>
      <c r="CE3" s="85"/>
      <c r="CF3" s="85"/>
      <c r="CG3" s="85"/>
      <c r="CH3" s="85"/>
      <c r="CI3" s="85"/>
      <c r="CJ3" s="85"/>
      <c r="CK3" s="85"/>
      <c r="CL3" s="85"/>
      <c r="CM3" s="85"/>
      <c r="CN3" s="85"/>
      <c r="CO3" s="85"/>
      <c r="CP3" s="85"/>
      <c r="CQ3" s="85"/>
      <c r="CR3" s="85"/>
      <c r="CS3" s="85"/>
      <c r="CT3" s="85"/>
      <c r="CU3" s="85"/>
      <c r="CV3" s="85"/>
      <c r="CW3" s="85"/>
      <c r="CX3" s="85"/>
      <c r="CY3" s="85"/>
      <c r="CZ3" s="85"/>
      <c r="DA3" s="85"/>
      <c r="DB3" s="85"/>
      <c r="DC3" s="85"/>
      <c r="DD3" s="85"/>
      <c r="DE3" s="85"/>
      <c r="DF3" s="85"/>
      <c r="DG3" s="85"/>
      <c r="DH3" s="85" t="s">
        <v>52</v>
      </c>
      <c r="DI3" s="85"/>
      <c r="DJ3" s="85"/>
      <c r="DK3" s="85"/>
      <c r="DL3" s="85"/>
      <c r="DM3" s="85"/>
      <c r="DN3" s="85"/>
      <c r="DO3" s="85"/>
      <c r="DP3" s="85"/>
      <c r="DQ3" s="85"/>
      <c r="DR3" s="85"/>
      <c r="DS3" s="85"/>
      <c r="DT3" s="85"/>
      <c r="DU3" s="85"/>
      <c r="DV3" s="85"/>
      <c r="DW3" s="85"/>
      <c r="DX3" s="85"/>
      <c r="DY3" s="85"/>
      <c r="DZ3" s="85"/>
      <c r="EA3" s="85"/>
      <c r="EB3" s="85"/>
      <c r="EC3" s="85"/>
      <c r="ED3" s="85"/>
      <c r="EE3" s="85"/>
      <c r="EF3" s="85"/>
      <c r="EG3" s="85"/>
      <c r="EH3" s="85"/>
      <c r="EI3" s="85"/>
      <c r="EJ3" s="85"/>
      <c r="EK3" s="85"/>
      <c r="EL3" s="85"/>
      <c r="EM3" s="85"/>
      <c r="EN3" s="85"/>
    </row>
    <row r="4" spans="1:144" x14ac:dyDescent="0.15">
      <c r="A4" s="15" t="s">
        <v>53</v>
      </c>
      <c r="B4" s="17"/>
      <c r="C4" s="17"/>
      <c r="D4" s="17"/>
      <c r="E4" s="17"/>
      <c r="F4" s="17"/>
      <c r="G4" s="17"/>
      <c r="H4" s="89"/>
      <c r="I4" s="90"/>
      <c r="J4" s="90"/>
      <c r="K4" s="90"/>
      <c r="L4" s="90"/>
      <c r="M4" s="90"/>
      <c r="N4" s="90"/>
      <c r="O4" s="90"/>
      <c r="P4" s="90"/>
      <c r="Q4" s="90"/>
      <c r="R4" s="90"/>
      <c r="S4" s="90"/>
      <c r="T4" s="90"/>
      <c r="U4" s="90"/>
      <c r="V4" s="90"/>
      <c r="W4" s="91"/>
      <c r="X4" s="85" t="s">
        <v>54</v>
      </c>
      <c r="Y4" s="85"/>
      <c r="Z4" s="85"/>
      <c r="AA4" s="85"/>
      <c r="AB4" s="85"/>
      <c r="AC4" s="85"/>
      <c r="AD4" s="85"/>
      <c r="AE4" s="85"/>
      <c r="AF4" s="85"/>
      <c r="AG4" s="85"/>
      <c r="AH4" s="85"/>
      <c r="AI4" s="85" t="s">
        <v>55</v>
      </c>
      <c r="AJ4" s="85"/>
      <c r="AK4" s="85"/>
      <c r="AL4" s="85"/>
      <c r="AM4" s="85"/>
      <c r="AN4" s="85"/>
      <c r="AO4" s="85"/>
      <c r="AP4" s="85"/>
      <c r="AQ4" s="85"/>
      <c r="AR4" s="85"/>
      <c r="AS4" s="85"/>
      <c r="AT4" s="85" t="s">
        <v>56</v>
      </c>
      <c r="AU4" s="85"/>
      <c r="AV4" s="85"/>
      <c r="AW4" s="85"/>
      <c r="AX4" s="85"/>
      <c r="AY4" s="85"/>
      <c r="AZ4" s="85"/>
      <c r="BA4" s="85"/>
      <c r="BB4" s="85"/>
      <c r="BC4" s="85"/>
      <c r="BD4" s="85"/>
      <c r="BE4" s="85" t="s">
        <v>57</v>
      </c>
      <c r="BF4" s="85"/>
      <c r="BG4" s="85"/>
      <c r="BH4" s="85"/>
      <c r="BI4" s="85"/>
      <c r="BJ4" s="85"/>
      <c r="BK4" s="85"/>
      <c r="BL4" s="85"/>
      <c r="BM4" s="85"/>
      <c r="BN4" s="85"/>
      <c r="BO4" s="85"/>
      <c r="BP4" s="85" t="s">
        <v>58</v>
      </c>
      <c r="BQ4" s="85"/>
      <c r="BR4" s="85"/>
      <c r="BS4" s="85"/>
      <c r="BT4" s="85"/>
      <c r="BU4" s="85"/>
      <c r="BV4" s="85"/>
      <c r="BW4" s="85"/>
      <c r="BX4" s="85"/>
      <c r="BY4" s="85"/>
      <c r="BZ4" s="85"/>
      <c r="CA4" s="85" t="s">
        <v>59</v>
      </c>
      <c r="CB4" s="85"/>
      <c r="CC4" s="85"/>
      <c r="CD4" s="85"/>
      <c r="CE4" s="85"/>
      <c r="CF4" s="85"/>
      <c r="CG4" s="85"/>
      <c r="CH4" s="85"/>
      <c r="CI4" s="85"/>
      <c r="CJ4" s="85"/>
      <c r="CK4" s="85"/>
      <c r="CL4" s="85" t="s">
        <v>60</v>
      </c>
      <c r="CM4" s="85"/>
      <c r="CN4" s="85"/>
      <c r="CO4" s="85"/>
      <c r="CP4" s="85"/>
      <c r="CQ4" s="85"/>
      <c r="CR4" s="85"/>
      <c r="CS4" s="85"/>
      <c r="CT4" s="85"/>
      <c r="CU4" s="85"/>
      <c r="CV4" s="85"/>
      <c r="CW4" s="85" t="s">
        <v>61</v>
      </c>
      <c r="CX4" s="85"/>
      <c r="CY4" s="85"/>
      <c r="CZ4" s="85"/>
      <c r="DA4" s="85"/>
      <c r="DB4" s="85"/>
      <c r="DC4" s="85"/>
      <c r="DD4" s="85"/>
      <c r="DE4" s="85"/>
      <c r="DF4" s="85"/>
      <c r="DG4" s="85"/>
      <c r="DH4" s="85" t="s">
        <v>62</v>
      </c>
      <c r="DI4" s="85"/>
      <c r="DJ4" s="85"/>
      <c r="DK4" s="85"/>
      <c r="DL4" s="85"/>
      <c r="DM4" s="85"/>
      <c r="DN4" s="85"/>
      <c r="DO4" s="85"/>
      <c r="DP4" s="85"/>
      <c r="DQ4" s="85"/>
      <c r="DR4" s="85"/>
      <c r="DS4" s="85" t="s">
        <v>63</v>
      </c>
      <c r="DT4" s="85"/>
      <c r="DU4" s="85"/>
      <c r="DV4" s="85"/>
      <c r="DW4" s="85"/>
      <c r="DX4" s="85"/>
      <c r="DY4" s="85"/>
      <c r="DZ4" s="85"/>
      <c r="EA4" s="85"/>
      <c r="EB4" s="85"/>
      <c r="EC4" s="85"/>
      <c r="ED4" s="85" t="s">
        <v>64</v>
      </c>
      <c r="EE4" s="85"/>
      <c r="EF4" s="85"/>
      <c r="EG4" s="85"/>
      <c r="EH4" s="85"/>
      <c r="EI4" s="85"/>
      <c r="EJ4" s="85"/>
      <c r="EK4" s="85"/>
      <c r="EL4" s="85"/>
      <c r="EM4" s="85"/>
      <c r="EN4" s="85"/>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2021</v>
      </c>
      <c r="C6" s="20">
        <f t="shared" ref="C6:W6" si="3">C7</f>
        <v>262111</v>
      </c>
      <c r="D6" s="20">
        <f t="shared" si="3"/>
        <v>46</v>
      </c>
      <c r="E6" s="20">
        <f t="shared" si="3"/>
        <v>1</v>
      </c>
      <c r="F6" s="20">
        <f t="shared" si="3"/>
        <v>0</v>
      </c>
      <c r="G6" s="20">
        <f t="shared" si="3"/>
        <v>1</v>
      </c>
      <c r="H6" s="20" t="str">
        <f t="shared" si="3"/>
        <v>京都府　京田辺市</v>
      </c>
      <c r="I6" s="20" t="str">
        <f t="shared" si="3"/>
        <v>法適用</v>
      </c>
      <c r="J6" s="20" t="str">
        <f t="shared" si="3"/>
        <v>水道事業</v>
      </c>
      <c r="K6" s="20" t="str">
        <f t="shared" si="3"/>
        <v>末端給水事業</v>
      </c>
      <c r="L6" s="20" t="str">
        <f t="shared" si="3"/>
        <v>A4</v>
      </c>
      <c r="M6" s="20" t="str">
        <f t="shared" si="3"/>
        <v>自治体職員</v>
      </c>
      <c r="N6" s="21" t="str">
        <f t="shared" si="3"/>
        <v>-</v>
      </c>
      <c r="O6" s="21">
        <f t="shared" si="3"/>
        <v>93.97</v>
      </c>
      <c r="P6" s="21">
        <f t="shared" si="3"/>
        <v>99.54</v>
      </c>
      <c r="Q6" s="21">
        <f t="shared" si="3"/>
        <v>2293</v>
      </c>
      <c r="R6" s="21">
        <f t="shared" si="3"/>
        <v>70848</v>
      </c>
      <c r="S6" s="21">
        <f t="shared" si="3"/>
        <v>42.92</v>
      </c>
      <c r="T6" s="21">
        <f t="shared" si="3"/>
        <v>1650.7</v>
      </c>
      <c r="U6" s="21">
        <f t="shared" si="3"/>
        <v>70432</v>
      </c>
      <c r="V6" s="21">
        <f t="shared" si="3"/>
        <v>16</v>
      </c>
      <c r="W6" s="21">
        <f t="shared" si="3"/>
        <v>4402</v>
      </c>
      <c r="X6" s="22">
        <f>IF(X7="",NA(),X7)</f>
        <v>100.04</v>
      </c>
      <c r="Y6" s="22">
        <f t="shared" ref="Y6:AG6" si="4">IF(Y7="",NA(),Y7)</f>
        <v>100.53</v>
      </c>
      <c r="Z6" s="22">
        <f t="shared" si="4"/>
        <v>100.57</v>
      </c>
      <c r="AA6" s="22">
        <f t="shared" si="4"/>
        <v>100.66</v>
      </c>
      <c r="AB6" s="22">
        <f t="shared" si="4"/>
        <v>100.79</v>
      </c>
      <c r="AC6" s="22">
        <f t="shared" si="4"/>
        <v>112.15</v>
      </c>
      <c r="AD6" s="22">
        <f t="shared" si="4"/>
        <v>111.44</v>
      </c>
      <c r="AE6" s="22">
        <f t="shared" si="4"/>
        <v>111.17</v>
      </c>
      <c r="AF6" s="22">
        <f t="shared" si="4"/>
        <v>110.91</v>
      </c>
      <c r="AG6" s="22">
        <f t="shared" si="4"/>
        <v>111.49</v>
      </c>
      <c r="AH6" s="21" t="str">
        <f>IF(AH7="","",IF(AH7="-","【-】","【"&amp;SUBSTITUTE(TEXT(AH7,"#,##0.00"),"-","△")&amp;"】"))</f>
        <v>【111.39】</v>
      </c>
      <c r="AI6" s="21">
        <f>IF(AI7="",NA(),AI7)</f>
        <v>0</v>
      </c>
      <c r="AJ6" s="21">
        <f t="shared" ref="AJ6:AR6" si="5">IF(AJ7="",NA(),AJ7)</f>
        <v>0</v>
      </c>
      <c r="AK6" s="21">
        <f t="shared" si="5"/>
        <v>0</v>
      </c>
      <c r="AL6" s="21">
        <f t="shared" si="5"/>
        <v>0</v>
      </c>
      <c r="AM6" s="21">
        <f t="shared" si="5"/>
        <v>0</v>
      </c>
      <c r="AN6" s="22">
        <f t="shared" si="5"/>
        <v>1</v>
      </c>
      <c r="AO6" s="22">
        <f t="shared" si="5"/>
        <v>1.03</v>
      </c>
      <c r="AP6" s="22">
        <f t="shared" si="5"/>
        <v>0.78</v>
      </c>
      <c r="AQ6" s="22">
        <f t="shared" si="5"/>
        <v>0.92</v>
      </c>
      <c r="AR6" s="22">
        <f t="shared" si="5"/>
        <v>0.87</v>
      </c>
      <c r="AS6" s="21" t="str">
        <f>IF(AS7="","",IF(AS7="-","【-】","【"&amp;SUBSTITUTE(TEXT(AS7,"#,##0.00"),"-","△")&amp;"】"))</f>
        <v>【1.30】</v>
      </c>
      <c r="AT6" s="22">
        <f>IF(AT7="",NA(),AT7)</f>
        <v>1792.56</v>
      </c>
      <c r="AU6" s="22">
        <f t="shared" ref="AU6:BC6" si="6">IF(AU7="",NA(),AU7)</f>
        <v>1564.21</v>
      </c>
      <c r="AV6" s="22">
        <f t="shared" si="6"/>
        <v>1795.97</v>
      </c>
      <c r="AW6" s="22">
        <f t="shared" si="6"/>
        <v>1177.77</v>
      </c>
      <c r="AX6" s="22">
        <f t="shared" si="6"/>
        <v>873.87</v>
      </c>
      <c r="AY6" s="22">
        <f t="shared" si="6"/>
        <v>355.5</v>
      </c>
      <c r="AZ6" s="22">
        <f t="shared" si="6"/>
        <v>349.83</v>
      </c>
      <c r="BA6" s="22">
        <f t="shared" si="6"/>
        <v>360.86</v>
      </c>
      <c r="BB6" s="22">
        <f t="shared" si="6"/>
        <v>350.79</v>
      </c>
      <c r="BC6" s="22">
        <f t="shared" si="6"/>
        <v>354.57</v>
      </c>
      <c r="BD6" s="21" t="str">
        <f>IF(BD7="","",IF(BD7="-","【-】","【"&amp;SUBSTITUTE(TEXT(BD7,"#,##0.00"),"-","△")&amp;"】"))</f>
        <v>【261.51】</v>
      </c>
      <c r="BE6" s="22">
        <f>IF(BE7="",NA(),BE7)</f>
        <v>15.78</v>
      </c>
      <c r="BF6" s="22">
        <f t="shared" ref="BF6:BN6" si="7">IF(BF7="",NA(),BF7)</f>
        <v>13.16</v>
      </c>
      <c r="BG6" s="22">
        <f t="shared" si="7"/>
        <v>12.11</v>
      </c>
      <c r="BH6" s="22">
        <f t="shared" si="7"/>
        <v>11.25</v>
      </c>
      <c r="BI6" s="22">
        <f t="shared" si="7"/>
        <v>9.57</v>
      </c>
      <c r="BJ6" s="22">
        <f t="shared" si="7"/>
        <v>312.58</v>
      </c>
      <c r="BK6" s="22">
        <f t="shared" si="7"/>
        <v>314.87</v>
      </c>
      <c r="BL6" s="22">
        <f t="shared" si="7"/>
        <v>309.27999999999997</v>
      </c>
      <c r="BM6" s="22">
        <f t="shared" si="7"/>
        <v>322.92</v>
      </c>
      <c r="BN6" s="22">
        <f t="shared" si="7"/>
        <v>303.45999999999998</v>
      </c>
      <c r="BO6" s="21" t="str">
        <f>IF(BO7="","",IF(BO7="-","【-】","【"&amp;SUBSTITUTE(TEXT(BO7,"#,##0.00"),"-","△")&amp;"】"))</f>
        <v>【265.16】</v>
      </c>
      <c r="BP6" s="22">
        <f>IF(BP7="",NA(),BP7)</f>
        <v>85.87</v>
      </c>
      <c r="BQ6" s="22">
        <f t="shared" ref="BQ6:BY6" si="8">IF(BQ7="",NA(),BQ7)</f>
        <v>85.5</v>
      </c>
      <c r="BR6" s="22">
        <f t="shared" si="8"/>
        <v>85.48</v>
      </c>
      <c r="BS6" s="22">
        <f t="shared" si="8"/>
        <v>82.03</v>
      </c>
      <c r="BT6" s="22">
        <f t="shared" si="8"/>
        <v>82.6</v>
      </c>
      <c r="BU6" s="22">
        <f t="shared" si="8"/>
        <v>104.57</v>
      </c>
      <c r="BV6" s="22">
        <f t="shared" si="8"/>
        <v>103.54</v>
      </c>
      <c r="BW6" s="22">
        <f t="shared" si="8"/>
        <v>103.32</v>
      </c>
      <c r="BX6" s="22">
        <f t="shared" si="8"/>
        <v>100.85</v>
      </c>
      <c r="BY6" s="22">
        <f t="shared" si="8"/>
        <v>103.79</v>
      </c>
      <c r="BZ6" s="21" t="str">
        <f>IF(BZ7="","",IF(BZ7="-","【-】","【"&amp;SUBSTITUTE(TEXT(BZ7,"#,##0.00"),"-","△")&amp;"】"))</f>
        <v>【102.35】</v>
      </c>
      <c r="CA6" s="22">
        <f>IF(CA7="",NA(),CA7)</f>
        <v>161.13999999999999</v>
      </c>
      <c r="CB6" s="22">
        <f t="shared" ref="CB6:CJ6" si="9">IF(CB7="",NA(),CB7)</f>
        <v>161.56</v>
      </c>
      <c r="CC6" s="22">
        <f t="shared" si="9"/>
        <v>161.5</v>
      </c>
      <c r="CD6" s="22">
        <f t="shared" si="9"/>
        <v>158.46</v>
      </c>
      <c r="CE6" s="22">
        <f t="shared" si="9"/>
        <v>166.08</v>
      </c>
      <c r="CF6" s="22">
        <f t="shared" si="9"/>
        <v>165.47</v>
      </c>
      <c r="CG6" s="22">
        <f t="shared" si="9"/>
        <v>167.46</v>
      </c>
      <c r="CH6" s="22">
        <f t="shared" si="9"/>
        <v>168.56</v>
      </c>
      <c r="CI6" s="22">
        <f t="shared" si="9"/>
        <v>167.1</v>
      </c>
      <c r="CJ6" s="22">
        <f t="shared" si="9"/>
        <v>167.86</v>
      </c>
      <c r="CK6" s="21" t="str">
        <f>IF(CK7="","",IF(CK7="-","【-】","【"&amp;SUBSTITUTE(TEXT(CK7,"#,##0.00"),"-","△")&amp;"】"))</f>
        <v>【167.74】</v>
      </c>
      <c r="CL6" s="22">
        <f>IF(CL7="",NA(),CL7)</f>
        <v>80.88</v>
      </c>
      <c r="CM6" s="22">
        <f t="shared" ref="CM6:CU6" si="10">IF(CM7="",NA(),CM7)</f>
        <v>78.72</v>
      </c>
      <c r="CN6" s="22">
        <f t="shared" si="10"/>
        <v>78.900000000000006</v>
      </c>
      <c r="CO6" s="22">
        <f t="shared" si="10"/>
        <v>83.48</v>
      </c>
      <c r="CP6" s="22">
        <f t="shared" si="10"/>
        <v>83.38</v>
      </c>
      <c r="CQ6" s="22">
        <f t="shared" si="10"/>
        <v>59.74</v>
      </c>
      <c r="CR6" s="22">
        <f t="shared" si="10"/>
        <v>59.46</v>
      </c>
      <c r="CS6" s="22">
        <f t="shared" si="10"/>
        <v>59.51</v>
      </c>
      <c r="CT6" s="22">
        <f t="shared" si="10"/>
        <v>59.91</v>
      </c>
      <c r="CU6" s="22">
        <f t="shared" si="10"/>
        <v>59.4</v>
      </c>
      <c r="CV6" s="21" t="str">
        <f>IF(CV7="","",IF(CV7="-","【-】","【"&amp;SUBSTITUTE(TEXT(CV7,"#,##0.00"),"-","△")&amp;"】"))</f>
        <v>【60.29】</v>
      </c>
      <c r="CW6" s="22">
        <f>IF(CW7="",NA(),CW7)</f>
        <v>96.22</v>
      </c>
      <c r="CX6" s="22">
        <f t="shared" ref="CX6:DF6" si="11">IF(CX7="",NA(),CX7)</f>
        <v>96.99</v>
      </c>
      <c r="CY6" s="22">
        <f t="shared" si="11"/>
        <v>96.21</v>
      </c>
      <c r="CZ6" s="22">
        <f t="shared" si="11"/>
        <v>97.12</v>
      </c>
      <c r="DA6" s="22">
        <f t="shared" si="11"/>
        <v>96.13</v>
      </c>
      <c r="DB6" s="22">
        <f t="shared" si="11"/>
        <v>87.28</v>
      </c>
      <c r="DC6" s="22">
        <f t="shared" si="11"/>
        <v>87.41</v>
      </c>
      <c r="DD6" s="22">
        <f t="shared" si="11"/>
        <v>87.08</v>
      </c>
      <c r="DE6" s="22">
        <f t="shared" si="11"/>
        <v>87.26</v>
      </c>
      <c r="DF6" s="22">
        <f t="shared" si="11"/>
        <v>87.57</v>
      </c>
      <c r="DG6" s="21" t="str">
        <f>IF(DG7="","",IF(DG7="-","【-】","【"&amp;SUBSTITUTE(TEXT(DG7,"#,##0.00"),"-","△")&amp;"】"))</f>
        <v>【90.12】</v>
      </c>
      <c r="DH6" s="22">
        <f>IF(DH7="",NA(),DH7)</f>
        <v>48.75</v>
      </c>
      <c r="DI6" s="22">
        <f t="shared" ref="DI6:DQ6" si="12">IF(DI7="",NA(),DI7)</f>
        <v>49.16</v>
      </c>
      <c r="DJ6" s="22">
        <f t="shared" si="12"/>
        <v>50.16</v>
      </c>
      <c r="DK6" s="22">
        <f t="shared" si="12"/>
        <v>50.85</v>
      </c>
      <c r="DL6" s="22">
        <f t="shared" si="12"/>
        <v>50.29</v>
      </c>
      <c r="DM6" s="22">
        <f t="shared" si="12"/>
        <v>46.94</v>
      </c>
      <c r="DN6" s="22">
        <f t="shared" si="12"/>
        <v>47.62</v>
      </c>
      <c r="DO6" s="22">
        <f t="shared" si="12"/>
        <v>48.55</v>
      </c>
      <c r="DP6" s="22">
        <f t="shared" si="12"/>
        <v>49.2</v>
      </c>
      <c r="DQ6" s="22">
        <f t="shared" si="12"/>
        <v>50.01</v>
      </c>
      <c r="DR6" s="21" t="str">
        <f>IF(DR7="","",IF(DR7="-","【-】","【"&amp;SUBSTITUTE(TEXT(DR7,"#,##0.00"),"-","△")&amp;"】"))</f>
        <v>【50.88】</v>
      </c>
      <c r="DS6" s="22">
        <f>IF(DS7="",NA(),DS7)</f>
        <v>15.84</v>
      </c>
      <c r="DT6" s="22">
        <f t="shared" ref="DT6:EB6" si="13">IF(DT7="",NA(),DT7)</f>
        <v>17.739999999999998</v>
      </c>
      <c r="DU6" s="22">
        <f t="shared" si="13"/>
        <v>20.82</v>
      </c>
      <c r="DV6" s="22">
        <f t="shared" si="13"/>
        <v>17.18</v>
      </c>
      <c r="DW6" s="22">
        <f t="shared" si="13"/>
        <v>18.43</v>
      </c>
      <c r="DX6" s="22">
        <f t="shared" si="13"/>
        <v>14.48</v>
      </c>
      <c r="DY6" s="22">
        <f t="shared" si="13"/>
        <v>16.27</v>
      </c>
      <c r="DZ6" s="22">
        <f t="shared" si="13"/>
        <v>17.11</v>
      </c>
      <c r="EA6" s="22">
        <f t="shared" si="13"/>
        <v>18.329999999999998</v>
      </c>
      <c r="EB6" s="22">
        <f t="shared" si="13"/>
        <v>20.27</v>
      </c>
      <c r="EC6" s="21" t="str">
        <f>IF(EC7="","",IF(EC7="-","【-】","【"&amp;SUBSTITUTE(TEXT(EC7,"#,##0.00"),"-","△")&amp;"】"))</f>
        <v>【22.30】</v>
      </c>
      <c r="ED6" s="22">
        <f>IF(ED7="",NA(),ED7)</f>
        <v>0.62</v>
      </c>
      <c r="EE6" s="22">
        <f t="shared" ref="EE6:EM6" si="14">IF(EE7="",NA(),EE7)</f>
        <v>1.25</v>
      </c>
      <c r="EF6" s="22">
        <f t="shared" si="14"/>
        <v>1.1200000000000001</v>
      </c>
      <c r="EG6" s="22">
        <f t="shared" si="14"/>
        <v>1.19</v>
      </c>
      <c r="EH6" s="22">
        <f t="shared" si="14"/>
        <v>0.57999999999999996</v>
      </c>
      <c r="EI6" s="22">
        <f t="shared" si="14"/>
        <v>0.75</v>
      </c>
      <c r="EJ6" s="22">
        <f t="shared" si="14"/>
        <v>0.63</v>
      </c>
      <c r="EK6" s="22">
        <f t="shared" si="14"/>
        <v>0.63</v>
      </c>
      <c r="EL6" s="22">
        <f t="shared" si="14"/>
        <v>0.6</v>
      </c>
      <c r="EM6" s="22">
        <f t="shared" si="14"/>
        <v>0.56000000000000005</v>
      </c>
      <c r="EN6" s="21" t="str">
        <f>IF(EN7="","",IF(EN7="-","【-】","【"&amp;SUBSTITUTE(TEXT(EN7,"#,##0.00"),"-","△")&amp;"】"))</f>
        <v>【0.66】</v>
      </c>
    </row>
    <row r="7" spans="1:144" s="23" customFormat="1" x14ac:dyDescent="0.15">
      <c r="A7" s="15"/>
      <c r="B7" s="24">
        <v>2021</v>
      </c>
      <c r="C7" s="24">
        <v>262111</v>
      </c>
      <c r="D7" s="24">
        <v>46</v>
      </c>
      <c r="E7" s="24">
        <v>1</v>
      </c>
      <c r="F7" s="24">
        <v>0</v>
      </c>
      <c r="G7" s="24">
        <v>1</v>
      </c>
      <c r="H7" s="24" t="s">
        <v>93</v>
      </c>
      <c r="I7" s="24" t="s">
        <v>94</v>
      </c>
      <c r="J7" s="24" t="s">
        <v>95</v>
      </c>
      <c r="K7" s="24" t="s">
        <v>96</v>
      </c>
      <c r="L7" s="24" t="s">
        <v>97</v>
      </c>
      <c r="M7" s="24" t="s">
        <v>98</v>
      </c>
      <c r="N7" s="25" t="s">
        <v>99</v>
      </c>
      <c r="O7" s="25">
        <v>93.97</v>
      </c>
      <c r="P7" s="25">
        <v>99.54</v>
      </c>
      <c r="Q7" s="25">
        <v>2293</v>
      </c>
      <c r="R7" s="25">
        <v>70848</v>
      </c>
      <c r="S7" s="25">
        <v>42.92</v>
      </c>
      <c r="T7" s="25">
        <v>1650.7</v>
      </c>
      <c r="U7" s="25">
        <v>70432</v>
      </c>
      <c r="V7" s="25">
        <v>16</v>
      </c>
      <c r="W7" s="25">
        <v>4402</v>
      </c>
      <c r="X7" s="25">
        <v>100.04</v>
      </c>
      <c r="Y7" s="25">
        <v>100.53</v>
      </c>
      <c r="Z7" s="25">
        <v>100.57</v>
      </c>
      <c r="AA7" s="25">
        <v>100.66</v>
      </c>
      <c r="AB7" s="25">
        <v>100.79</v>
      </c>
      <c r="AC7" s="25">
        <v>112.15</v>
      </c>
      <c r="AD7" s="25">
        <v>111.44</v>
      </c>
      <c r="AE7" s="25">
        <v>111.17</v>
      </c>
      <c r="AF7" s="25">
        <v>110.91</v>
      </c>
      <c r="AG7" s="25">
        <v>111.49</v>
      </c>
      <c r="AH7" s="25">
        <v>111.39</v>
      </c>
      <c r="AI7" s="25">
        <v>0</v>
      </c>
      <c r="AJ7" s="25">
        <v>0</v>
      </c>
      <c r="AK7" s="25">
        <v>0</v>
      </c>
      <c r="AL7" s="25">
        <v>0</v>
      </c>
      <c r="AM7" s="25">
        <v>0</v>
      </c>
      <c r="AN7" s="25">
        <v>1</v>
      </c>
      <c r="AO7" s="25">
        <v>1.03</v>
      </c>
      <c r="AP7" s="25">
        <v>0.78</v>
      </c>
      <c r="AQ7" s="25">
        <v>0.92</v>
      </c>
      <c r="AR7" s="25">
        <v>0.87</v>
      </c>
      <c r="AS7" s="25">
        <v>1.3</v>
      </c>
      <c r="AT7" s="25">
        <v>1792.56</v>
      </c>
      <c r="AU7" s="25">
        <v>1564.21</v>
      </c>
      <c r="AV7" s="25">
        <v>1795.97</v>
      </c>
      <c r="AW7" s="25">
        <v>1177.77</v>
      </c>
      <c r="AX7" s="25">
        <v>873.87</v>
      </c>
      <c r="AY7" s="25">
        <v>355.5</v>
      </c>
      <c r="AZ7" s="25">
        <v>349.83</v>
      </c>
      <c r="BA7" s="25">
        <v>360.86</v>
      </c>
      <c r="BB7" s="25">
        <v>350.79</v>
      </c>
      <c r="BC7" s="25">
        <v>354.57</v>
      </c>
      <c r="BD7" s="25">
        <v>261.51</v>
      </c>
      <c r="BE7" s="25">
        <v>15.78</v>
      </c>
      <c r="BF7" s="25">
        <v>13.16</v>
      </c>
      <c r="BG7" s="25">
        <v>12.11</v>
      </c>
      <c r="BH7" s="25">
        <v>11.25</v>
      </c>
      <c r="BI7" s="25">
        <v>9.57</v>
      </c>
      <c r="BJ7" s="25">
        <v>312.58</v>
      </c>
      <c r="BK7" s="25">
        <v>314.87</v>
      </c>
      <c r="BL7" s="25">
        <v>309.27999999999997</v>
      </c>
      <c r="BM7" s="25">
        <v>322.92</v>
      </c>
      <c r="BN7" s="25">
        <v>303.45999999999998</v>
      </c>
      <c r="BO7" s="25">
        <v>265.16000000000003</v>
      </c>
      <c r="BP7" s="25">
        <v>85.87</v>
      </c>
      <c r="BQ7" s="25">
        <v>85.5</v>
      </c>
      <c r="BR7" s="25">
        <v>85.48</v>
      </c>
      <c r="BS7" s="25">
        <v>82.03</v>
      </c>
      <c r="BT7" s="25">
        <v>82.6</v>
      </c>
      <c r="BU7" s="25">
        <v>104.57</v>
      </c>
      <c r="BV7" s="25">
        <v>103.54</v>
      </c>
      <c r="BW7" s="25">
        <v>103.32</v>
      </c>
      <c r="BX7" s="25">
        <v>100.85</v>
      </c>
      <c r="BY7" s="25">
        <v>103.79</v>
      </c>
      <c r="BZ7" s="25">
        <v>102.35</v>
      </c>
      <c r="CA7" s="25">
        <v>161.13999999999999</v>
      </c>
      <c r="CB7" s="25">
        <v>161.56</v>
      </c>
      <c r="CC7" s="25">
        <v>161.5</v>
      </c>
      <c r="CD7" s="25">
        <v>158.46</v>
      </c>
      <c r="CE7" s="25">
        <v>166.08</v>
      </c>
      <c r="CF7" s="25">
        <v>165.47</v>
      </c>
      <c r="CG7" s="25">
        <v>167.46</v>
      </c>
      <c r="CH7" s="25">
        <v>168.56</v>
      </c>
      <c r="CI7" s="25">
        <v>167.1</v>
      </c>
      <c r="CJ7" s="25">
        <v>167.86</v>
      </c>
      <c r="CK7" s="25">
        <v>167.74</v>
      </c>
      <c r="CL7" s="25">
        <v>80.88</v>
      </c>
      <c r="CM7" s="25">
        <v>78.72</v>
      </c>
      <c r="CN7" s="25">
        <v>78.900000000000006</v>
      </c>
      <c r="CO7" s="25">
        <v>83.48</v>
      </c>
      <c r="CP7" s="25">
        <v>83.38</v>
      </c>
      <c r="CQ7" s="25">
        <v>59.74</v>
      </c>
      <c r="CR7" s="25">
        <v>59.46</v>
      </c>
      <c r="CS7" s="25">
        <v>59.51</v>
      </c>
      <c r="CT7" s="25">
        <v>59.91</v>
      </c>
      <c r="CU7" s="25">
        <v>59.4</v>
      </c>
      <c r="CV7" s="25">
        <v>60.29</v>
      </c>
      <c r="CW7" s="25">
        <v>96.22</v>
      </c>
      <c r="CX7" s="25">
        <v>96.99</v>
      </c>
      <c r="CY7" s="25">
        <v>96.21</v>
      </c>
      <c r="CZ7" s="25">
        <v>97.12</v>
      </c>
      <c r="DA7" s="25">
        <v>96.13</v>
      </c>
      <c r="DB7" s="25">
        <v>87.28</v>
      </c>
      <c r="DC7" s="25">
        <v>87.41</v>
      </c>
      <c r="DD7" s="25">
        <v>87.08</v>
      </c>
      <c r="DE7" s="25">
        <v>87.26</v>
      </c>
      <c r="DF7" s="25">
        <v>87.57</v>
      </c>
      <c r="DG7" s="25">
        <v>90.12</v>
      </c>
      <c r="DH7" s="25">
        <v>48.75</v>
      </c>
      <c r="DI7" s="25">
        <v>49.16</v>
      </c>
      <c r="DJ7" s="25">
        <v>50.16</v>
      </c>
      <c r="DK7" s="25">
        <v>50.85</v>
      </c>
      <c r="DL7" s="25">
        <v>50.29</v>
      </c>
      <c r="DM7" s="25">
        <v>46.94</v>
      </c>
      <c r="DN7" s="25">
        <v>47.62</v>
      </c>
      <c r="DO7" s="25">
        <v>48.55</v>
      </c>
      <c r="DP7" s="25">
        <v>49.2</v>
      </c>
      <c r="DQ7" s="25">
        <v>50.01</v>
      </c>
      <c r="DR7" s="25">
        <v>50.88</v>
      </c>
      <c r="DS7" s="25">
        <v>15.84</v>
      </c>
      <c r="DT7" s="25">
        <v>17.739999999999998</v>
      </c>
      <c r="DU7" s="25">
        <v>20.82</v>
      </c>
      <c r="DV7" s="25">
        <v>17.18</v>
      </c>
      <c r="DW7" s="25">
        <v>18.43</v>
      </c>
      <c r="DX7" s="25">
        <v>14.48</v>
      </c>
      <c r="DY7" s="25">
        <v>16.27</v>
      </c>
      <c r="DZ7" s="25">
        <v>17.11</v>
      </c>
      <c r="EA7" s="25">
        <v>18.329999999999998</v>
      </c>
      <c r="EB7" s="25">
        <v>20.27</v>
      </c>
      <c r="EC7" s="25">
        <v>22.3</v>
      </c>
      <c r="ED7" s="25">
        <v>0.62</v>
      </c>
      <c r="EE7" s="25">
        <v>1.25</v>
      </c>
      <c r="EF7" s="25">
        <v>1.1200000000000001</v>
      </c>
      <c r="EG7" s="25">
        <v>1.19</v>
      </c>
      <c r="EH7" s="25">
        <v>0.57999999999999996</v>
      </c>
      <c r="EI7" s="25">
        <v>0.75</v>
      </c>
      <c r="EJ7" s="25">
        <v>0.63</v>
      </c>
      <c r="EK7" s="25">
        <v>0.63</v>
      </c>
      <c r="EL7" s="25">
        <v>0.6</v>
      </c>
      <c r="EM7" s="25">
        <v>0.56000000000000005</v>
      </c>
      <c r="EN7" s="25">
        <v>0.66</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15">
      <c r="B11">
        <v>4</v>
      </c>
      <c r="C11">
        <v>3</v>
      </c>
      <c r="D11">
        <v>2</v>
      </c>
      <c r="E11">
        <v>1</v>
      </c>
      <c r="F11">
        <v>0</v>
      </c>
      <c r="G11" t="s">
        <v>105</v>
      </c>
    </row>
    <row r="12" spans="1:144" x14ac:dyDescent="0.15">
      <c r="B12">
        <v>1</v>
      </c>
      <c r="C12">
        <v>1</v>
      </c>
      <c r="D12">
        <v>1</v>
      </c>
      <c r="E12">
        <v>2</v>
      </c>
      <c r="F12">
        <v>3</v>
      </c>
      <c r="G12" t="s">
        <v>106</v>
      </c>
    </row>
    <row r="13" spans="1:144" x14ac:dyDescent="0.15">
      <c r="B13" t="s">
        <v>107</v>
      </c>
      <c r="C13" t="s">
        <v>107</v>
      </c>
      <c r="D13" t="s">
        <v>108</v>
      </c>
      <c r="E13" t="s">
        <v>109</v>
      </c>
      <c r="F13" t="s">
        <v>108</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2023-02-02T05:01:20Z</cp:lastPrinted>
  <dcterms:created xsi:type="dcterms:W3CDTF">2022-12-01T01:01:14Z</dcterms:created>
  <dcterms:modified xsi:type="dcterms:W3CDTF">2023-02-09T00:24:38Z</dcterms:modified>
  <cp:category/>
</cp:coreProperties>
</file>