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1110_総務部・総務室・選管共有フォルダ\03_文書統計係\04_統計調査\03_統計書、調査書等の編集発行\令和03年\99_原稿\"/>
    </mc:Choice>
  </mc:AlternateContent>
  <bookViews>
    <workbookView xWindow="-15" yWindow="-15" windowWidth="12480" windowHeight="3585"/>
  </bookViews>
  <sheets>
    <sheet name="産業・経済" sheetId="1" r:id="rId1"/>
  </sheets>
  <definedNames>
    <definedName name="_xlnm.Print_Area" localSheetId="0">産業・経済!$A$1:$AH$512</definedName>
    <definedName name="Z_8ECCF71E_264E_4EAC_AFE1_DAB4671B9E31_.wvu.PrintArea" localSheetId="0" hidden="1">産業・経済!$A$1:$AH$512</definedName>
  </definedNames>
  <calcPr calcId="152511"/>
  <customWorkbookViews>
    <customWorkbookView name="972 - 個人用ビュー" guid="{8ECCF71E-264E-4EAC-AFE1-DAB4671B9E31}" mergeInterval="0" personalView="1" maximized="1" windowWidth="1020" windowHeight="579" activeSheetId="1" showComments="commNone"/>
  </customWorkbookViews>
</workbook>
</file>

<file path=xl/calcChain.xml><?xml version="1.0" encoding="utf-8"?>
<calcChain xmlns="http://schemas.openxmlformats.org/spreadsheetml/2006/main">
  <c r="AD8" i="1" l="1"/>
  <c r="AD9" i="1"/>
  <c r="AD11" i="1"/>
  <c r="AD12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A37" i="1"/>
  <c r="H39" i="1"/>
  <c r="AA40" i="1"/>
  <c r="AA41" i="1"/>
  <c r="H42" i="1"/>
  <c r="AA44" i="1"/>
  <c r="AA45" i="1"/>
  <c r="AA49" i="1"/>
  <c r="AA50" i="1"/>
  <c r="AA51" i="1"/>
  <c r="AA52" i="1"/>
  <c r="AA53" i="1"/>
  <c r="AA54" i="1"/>
  <c r="AD64" i="1"/>
  <c r="AD67" i="1"/>
  <c r="AD68" i="1"/>
  <c r="AD71" i="1"/>
  <c r="AD72" i="1"/>
  <c r="AD73" i="1"/>
  <c r="AD74" i="1"/>
  <c r="AD76" i="1"/>
  <c r="AD77" i="1"/>
  <c r="AD78" i="1"/>
  <c r="AD79" i="1"/>
  <c r="AD80" i="1"/>
  <c r="AD81" i="1"/>
  <c r="I204" i="1"/>
  <c r="O204" i="1"/>
  <c r="Q204" i="1"/>
  <c r="U204" i="1"/>
</calcChain>
</file>

<file path=xl/sharedStrings.xml><?xml version="1.0" encoding="utf-8"?>
<sst xmlns="http://schemas.openxmlformats.org/spreadsheetml/2006/main" count="1125" uniqueCount="504">
  <si>
    <t>繁　殖</t>
    <rPh sb="0" eb="3">
      <t>ハンショク</t>
    </rPh>
    <phoneticPr fontId="2"/>
  </si>
  <si>
    <t>種　鶏</t>
    <rPh sb="0" eb="1">
      <t>タネ</t>
    </rPh>
    <rPh sb="2" eb="3">
      <t>トリ</t>
    </rPh>
    <phoneticPr fontId="2"/>
  </si>
  <si>
    <t>採卵鶏</t>
    <rPh sb="0" eb="1">
      <t>ト</t>
    </rPh>
    <rPh sb="1" eb="2">
      <t>タマゴ</t>
    </rPh>
    <rPh sb="2" eb="3">
      <t>トリ</t>
    </rPh>
    <phoneticPr fontId="2"/>
  </si>
  <si>
    <t>（頭）</t>
    <rPh sb="1" eb="2">
      <t>トウ</t>
    </rPh>
    <phoneticPr fontId="2"/>
  </si>
  <si>
    <t>（羽）</t>
    <rPh sb="1" eb="2">
      <t>ハネ</t>
    </rPh>
    <phoneticPr fontId="2"/>
  </si>
  <si>
    <t>　販　　売　　金　　額</t>
    <rPh sb="1" eb="5">
      <t>ハンバイ</t>
    </rPh>
    <rPh sb="7" eb="11">
      <t>キンガク</t>
    </rPh>
    <phoneticPr fontId="2"/>
  </si>
  <si>
    <t>野菜類</t>
    <rPh sb="0" eb="3">
      <t>ヤサイルイ</t>
    </rPh>
    <phoneticPr fontId="2"/>
  </si>
  <si>
    <t>花き･花木</t>
    <rPh sb="0" eb="1">
      <t>ハナ</t>
    </rPh>
    <rPh sb="3" eb="4">
      <t>ハナ</t>
    </rPh>
    <rPh sb="4" eb="5">
      <t>キ</t>
    </rPh>
    <phoneticPr fontId="2"/>
  </si>
  <si>
    <t>単位：ａ</t>
    <rPh sb="0" eb="2">
      <t>タンイ</t>
    </rPh>
    <phoneticPr fontId="2"/>
  </si>
  <si>
    <t>花き類・花木</t>
    <rPh sb="0" eb="1">
      <t>ハナ</t>
    </rPh>
    <rPh sb="2" eb="3">
      <t>ルイ</t>
    </rPh>
    <rPh sb="4" eb="5">
      <t>ハナ</t>
    </rPh>
    <rPh sb="5" eb="6">
      <t>キ</t>
    </rPh>
    <phoneticPr fontId="2"/>
  </si>
  <si>
    <t>種苗・　　　苗木類</t>
    <rPh sb="0" eb="1">
      <t>タネ</t>
    </rPh>
    <rPh sb="1" eb="2">
      <t>ナエ</t>
    </rPh>
    <rPh sb="6" eb="7">
      <t>ナエ</t>
    </rPh>
    <rPh sb="7" eb="8">
      <t>キ</t>
    </rPh>
    <rPh sb="8" eb="9">
      <t>ルイ</t>
    </rPh>
    <phoneticPr fontId="2"/>
  </si>
  <si>
    <t>その他     の作物</t>
    <rPh sb="0" eb="3">
      <t>ソノタ</t>
    </rPh>
    <rPh sb="9" eb="11">
      <t>サクモツ</t>
    </rPh>
    <phoneticPr fontId="2"/>
  </si>
  <si>
    <t>（群）</t>
    <rPh sb="1" eb="2">
      <t>グン</t>
    </rPh>
    <phoneticPr fontId="2"/>
  </si>
  <si>
    <t>単位：台</t>
    <rPh sb="0" eb="2">
      <t>タンイ</t>
    </rPh>
    <rPh sb="3" eb="4">
      <t>ダイ</t>
    </rPh>
    <phoneticPr fontId="2"/>
  </si>
  <si>
    <t>動　力　　　　　　　　　防除機</t>
    <rPh sb="0" eb="3">
      <t>ドウリョク</t>
    </rPh>
    <rPh sb="12" eb="14">
      <t>ボウジョ</t>
    </rPh>
    <rPh sb="14" eb="15">
      <t>キ</t>
    </rPh>
    <phoneticPr fontId="2"/>
  </si>
  <si>
    <t>動　力　　　　　　　　　田植機</t>
    <rPh sb="0" eb="3">
      <t>ドウリョク</t>
    </rPh>
    <rPh sb="12" eb="14">
      <t>タウ</t>
    </rPh>
    <rPh sb="14" eb="15">
      <t>キ</t>
    </rPh>
    <phoneticPr fontId="2"/>
  </si>
  <si>
    <t>米麦用　   　乾燥機</t>
    <rPh sb="0" eb="1">
      <t>コメ</t>
    </rPh>
    <rPh sb="1" eb="2">
      <t>ムギ</t>
    </rPh>
    <rPh sb="2" eb="3">
      <t>ヨウ</t>
    </rPh>
    <rPh sb="8" eb="11">
      <t>カンソウキ</t>
    </rPh>
    <phoneticPr fontId="2"/>
  </si>
  <si>
    <t>作付面積</t>
    <rPh sb="0" eb="2">
      <t>サクツ</t>
    </rPh>
    <rPh sb="2" eb="4">
      <t>メンセキ</t>
    </rPh>
    <phoneticPr fontId="2"/>
  </si>
  <si>
    <t>単位：件、ａ</t>
    <rPh sb="0" eb="2">
      <t>タンイ</t>
    </rPh>
    <rPh sb="3" eb="4">
      <t>ケン</t>
    </rPh>
    <phoneticPr fontId="2"/>
  </si>
  <si>
    <t>資料：農業委員会</t>
    <rPh sb="0" eb="2">
      <t>シリョウ</t>
    </rPh>
    <rPh sb="3" eb="5">
      <t>ノウギョウ</t>
    </rPh>
    <rPh sb="5" eb="8">
      <t>イインカイ</t>
    </rPh>
    <phoneticPr fontId="2"/>
  </si>
  <si>
    <t>単位：戸、ａ</t>
    <rPh sb="0" eb="2">
      <t>タンイ</t>
    </rPh>
    <rPh sb="3" eb="4">
      <t>ト</t>
    </rPh>
    <phoneticPr fontId="2"/>
  </si>
  <si>
    <t>（各年１０月３１日現在調）</t>
    <rPh sb="1" eb="3">
      <t>カクネン</t>
    </rPh>
    <rPh sb="5" eb="6">
      <t>ガツ</t>
    </rPh>
    <rPh sb="8" eb="9">
      <t>ニチ</t>
    </rPh>
    <phoneticPr fontId="2"/>
  </si>
  <si>
    <t>単位：ha</t>
    <rPh sb="0" eb="2">
      <t>タンイ</t>
    </rPh>
    <phoneticPr fontId="2"/>
  </si>
  <si>
    <t>資料：農政課</t>
    <rPh sb="0" eb="2">
      <t>シリョウ</t>
    </rPh>
    <rPh sb="3" eb="6">
      <t>ノウセイカ</t>
    </rPh>
    <phoneticPr fontId="2"/>
  </si>
  <si>
    <t>単位：kg</t>
    <rPh sb="0" eb="2">
      <t>タンイ</t>
    </rPh>
    <phoneticPr fontId="2"/>
  </si>
  <si>
    <t>単位：点</t>
    <rPh sb="0" eb="2">
      <t>タンイ</t>
    </rPh>
    <rPh sb="3" eb="4">
      <t>テン</t>
    </rPh>
    <phoneticPr fontId="2"/>
  </si>
  <si>
    <t>（１）組合員数</t>
    <rPh sb="3" eb="6">
      <t>クミアイイン</t>
    </rPh>
    <rPh sb="6" eb="7">
      <t>スウ</t>
    </rPh>
    <phoneticPr fontId="2"/>
  </si>
  <si>
    <t>（２）出資金</t>
    <rPh sb="3" eb="6">
      <t>シュッシキン</t>
    </rPh>
    <phoneticPr fontId="2"/>
  </si>
  <si>
    <t>（３）役職員数</t>
    <rPh sb="3" eb="5">
      <t>ヤクショク</t>
    </rPh>
    <rPh sb="5" eb="7">
      <t>インスウ</t>
    </rPh>
    <phoneticPr fontId="2"/>
  </si>
  <si>
    <t>単位：人</t>
    <rPh sb="0" eb="2">
      <t>タンイ</t>
    </rPh>
    <rPh sb="3" eb="4">
      <t>ヒト</t>
    </rPh>
    <phoneticPr fontId="2"/>
  </si>
  <si>
    <t>〔　林　業　〕</t>
    <rPh sb="2" eb="5">
      <t>リンギョウ</t>
    </rPh>
    <phoneticPr fontId="2"/>
  </si>
  <si>
    <t>単位：ha、％</t>
    <rPh sb="0" eb="2">
      <t>タンイ</t>
    </rPh>
    <phoneticPr fontId="2"/>
  </si>
  <si>
    <t>〔　金　融　〕</t>
    <rPh sb="2" eb="5">
      <t>キンユウ</t>
    </rPh>
    <phoneticPr fontId="2"/>
  </si>
  <si>
    <t>資料：出納室</t>
    <rPh sb="0" eb="2">
      <t>シリョウ</t>
    </rPh>
    <rPh sb="3" eb="6">
      <t>スイトウシツ</t>
    </rPh>
    <phoneticPr fontId="2"/>
  </si>
  <si>
    <t>露地野菜</t>
  </si>
  <si>
    <t>施設野菜</t>
  </si>
  <si>
    <t>〔　事業所　〕</t>
    <rPh sb="2" eb="5">
      <t>ジギョウショ</t>
    </rPh>
    <phoneticPr fontId="2"/>
  </si>
  <si>
    <t>単位：所、人</t>
    <rPh sb="0" eb="2">
      <t>タンイ</t>
    </rPh>
    <rPh sb="3" eb="4">
      <t>ショ</t>
    </rPh>
    <rPh sb="5" eb="6">
      <t>ニン</t>
    </rPh>
    <phoneticPr fontId="2"/>
  </si>
  <si>
    <t>区分</t>
    <rPh sb="0" eb="2">
      <t>クブン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</si>
  <si>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</si>
  <si>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1">
      <t>ジュウ</t>
    </rPh>
    <rPh sb="1" eb="4">
      <t>ギョウシャスウ</t>
    </rPh>
    <phoneticPr fontId="2"/>
  </si>
  <si>
    <t>産業分類</t>
    <rPh sb="0" eb="2">
      <t>サンギョウ</t>
    </rPh>
    <rPh sb="2" eb="4">
      <t>ブンルイ</t>
    </rPh>
    <phoneticPr fontId="2"/>
  </si>
  <si>
    <r>
      <t>２．産業大分類別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従業者規模別事業所数及び従業者数</t>
    </r>
    <rPh sb="2" eb="4">
      <t>サンギョウ</t>
    </rPh>
    <rPh sb="4" eb="7">
      <t>ダイブンルイ</t>
    </rPh>
    <rPh sb="7" eb="8">
      <t>ベツ</t>
    </rPh>
    <rPh sb="9" eb="11">
      <t>ジュウギョウ</t>
    </rPh>
    <rPh sb="11" eb="12">
      <t>シャ</t>
    </rPh>
    <rPh sb="12" eb="14">
      <t>キボ</t>
    </rPh>
    <rPh sb="14" eb="15">
      <t>ベツ</t>
    </rPh>
    <rPh sb="15" eb="18">
      <t>ジギョウショ</t>
    </rPh>
    <rPh sb="18" eb="19">
      <t>スウ</t>
    </rPh>
    <rPh sb="19" eb="20">
      <t>オヨ</t>
    </rPh>
    <rPh sb="21" eb="24">
      <t>ジュウギョウシャ</t>
    </rPh>
    <rPh sb="24" eb="25">
      <t>スウ</t>
    </rPh>
    <phoneticPr fontId="2"/>
  </si>
  <si>
    <t>（１）事業所数</t>
    <rPh sb="3" eb="6">
      <t>ジギョウショ</t>
    </rPh>
    <rPh sb="6" eb="7">
      <t>スウ</t>
    </rPh>
    <phoneticPr fontId="2"/>
  </si>
  <si>
    <t>単位：所</t>
    <rPh sb="0" eb="2">
      <t>タンイ</t>
    </rPh>
    <rPh sb="3" eb="4">
      <t>ショ</t>
    </rPh>
    <phoneticPr fontId="2"/>
  </si>
  <si>
    <t>総　数</t>
    <rPh sb="0" eb="3">
      <t>ソウスウ</t>
    </rPh>
    <phoneticPr fontId="2"/>
  </si>
  <si>
    <t>1～4人</t>
    <rPh sb="3" eb="4">
      <t>ニン</t>
    </rPh>
    <phoneticPr fontId="2"/>
  </si>
  <si>
    <t>5～9人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</si>
  <si>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</si>
  <si>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</si>
  <si>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総数</t>
    <rPh sb="0" eb="2">
      <t>ソウスウ</t>
    </rPh>
    <phoneticPr fontId="2"/>
  </si>
  <si>
    <t>（２）従業者数</t>
    <rPh sb="3" eb="4">
      <t>ジュウ</t>
    </rPh>
    <rPh sb="4" eb="7">
      <t>ギョウシャスウ</t>
    </rPh>
    <phoneticPr fontId="2"/>
  </si>
  <si>
    <t>単位：人</t>
    <rPh sb="0" eb="2">
      <t>タンイ</t>
    </rPh>
    <rPh sb="3" eb="4">
      <t>ニン</t>
    </rPh>
    <phoneticPr fontId="2"/>
  </si>
  <si>
    <t>〔　工　業　〕</t>
    <rPh sb="2" eb="5">
      <t>コウギョウ</t>
    </rPh>
    <phoneticPr fontId="2"/>
  </si>
  <si>
    <t>３．工業の推移</t>
    <rPh sb="2" eb="4">
      <t>コウジョウ</t>
    </rPh>
    <rPh sb="5" eb="7">
      <t>スイイ</t>
    </rPh>
    <phoneticPr fontId="2"/>
  </si>
  <si>
    <t>単位：所、人、万円</t>
    <rPh sb="0" eb="2">
      <t>タンイ</t>
    </rPh>
    <rPh sb="3" eb="4">
      <t>ショ</t>
    </rPh>
    <rPh sb="5" eb="6">
      <t>ニン</t>
    </rPh>
    <rPh sb="7" eb="9">
      <t>マンエン</t>
    </rPh>
    <phoneticPr fontId="2"/>
  </si>
  <si>
    <t>区　分</t>
    <rPh sb="0" eb="3">
      <t>クブン</t>
    </rPh>
    <phoneticPr fontId="2"/>
  </si>
  <si>
    <t>常用労働者計</t>
    <rPh sb="0" eb="2">
      <t>ジョウヨウ</t>
    </rPh>
    <rPh sb="2" eb="4">
      <t>ロウドウシャ</t>
    </rPh>
    <rPh sb="4" eb="5">
      <t>シャ</t>
    </rPh>
    <rPh sb="5" eb="6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</si>
  <si>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</si>
  <si>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</si>
  <si>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</si>
  <si>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2"/>
  </si>
  <si>
    <t>製造品出荷額等合計</t>
    <rPh sb="0" eb="2">
      <t>セイゾウ</t>
    </rPh>
    <rPh sb="2" eb="3">
      <t>ヒン</t>
    </rPh>
    <rPh sb="3" eb="7">
      <t>シュッカガクナド</t>
    </rPh>
    <rPh sb="7" eb="9">
      <t>ゴウケイ</t>
    </rPh>
    <phoneticPr fontId="2"/>
  </si>
  <si>
    <t>製造品出荷額</t>
    <rPh sb="0" eb="2">
      <t>セイゾウ</t>
    </rPh>
    <rPh sb="2" eb="3">
      <t>ヒン</t>
    </rPh>
    <rPh sb="3" eb="6">
      <t>シュッカガク</t>
    </rPh>
    <phoneticPr fontId="2"/>
  </si>
  <si>
    <t>加工賃収入額</t>
    <rPh sb="0" eb="3">
      <t>カコウチン</t>
    </rPh>
    <rPh sb="3" eb="6">
      <t>シュウニュウガク</t>
    </rPh>
    <phoneticPr fontId="2"/>
  </si>
  <si>
    <t>有形固定資産額</t>
    <rPh sb="0" eb="2">
      <t>ユウケイ</t>
    </rPh>
    <rPh sb="2" eb="6">
      <t>コテイシサン</t>
    </rPh>
    <rPh sb="6" eb="7">
      <t>ガク</t>
    </rPh>
    <phoneticPr fontId="2"/>
  </si>
  <si>
    <t>（従業者３０人以上）</t>
    <rPh sb="1" eb="4">
      <t>ジュウギョウシャ</t>
    </rPh>
    <rPh sb="6" eb="9">
      <t>ニンイジョウ</t>
    </rPh>
    <phoneticPr fontId="2"/>
  </si>
  <si>
    <t>年初現在高</t>
    <rPh sb="0" eb="2">
      <t>ネンショ</t>
    </rPh>
    <rPh sb="2" eb="5">
      <t>ゲンザイダカ</t>
    </rPh>
    <phoneticPr fontId="2"/>
  </si>
  <si>
    <t>取得額</t>
    <rPh sb="0" eb="3">
      <t>シュトクガク</t>
    </rPh>
    <phoneticPr fontId="2"/>
  </si>
  <si>
    <t>除却額</t>
    <rPh sb="0" eb="2">
      <t>ジョキャク</t>
    </rPh>
    <rPh sb="2" eb="3">
      <t>ガク</t>
    </rPh>
    <phoneticPr fontId="2"/>
  </si>
  <si>
    <t>減価償却額</t>
    <rPh sb="0" eb="2">
      <t>ゲンカ</t>
    </rPh>
    <rPh sb="2" eb="4">
      <t>ショウキャク</t>
    </rPh>
    <rPh sb="4" eb="5">
      <t>ガク</t>
    </rPh>
    <phoneticPr fontId="2"/>
  </si>
  <si>
    <t>（万円）</t>
    <rPh sb="1" eb="3">
      <t>マンエン</t>
    </rPh>
    <phoneticPr fontId="2"/>
  </si>
  <si>
    <t>注１　各数値は、従業者４人以上の事業所の数値である。</t>
    <rPh sb="0" eb="1">
      <t>チュウ</t>
    </rPh>
    <phoneticPr fontId="2"/>
  </si>
  <si>
    <t>４．従業者規模別工業の状況</t>
    <rPh sb="2" eb="4">
      <t>ジュウギョウ</t>
    </rPh>
    <rPh sb="4" eb="5">
      <t>シャ</t>
    </rPh>
    <rPh sb="5" eb="7">
      <t>キボ</t>
    </rPh>
    <rPh sb="7" eb="8">
      <t>ベツ</t>
    </rPh>
    <rPh sb="8" eb="10">
      <t>コウジョウ</t>
    </rPh>
    <rPh sb="11" eb="12">
      <t>ジョウ</t>
    </rPh>
    <rPh sb="12" eb="13">
      <t>ゲンキョウ</t>
    </rPh>
    <phoneticPr fontId="2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</si>
  <si>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2"/>
  </si>
  <si>
    <t>従業者規模別</t>
    <rPh sb="0" eb="2">
      <t>ジュウギョウ</t>
    </rPh>
    <rPh sb="2" eb="3">
      <t>シャ</t>
    </rPh>
    <rPh sb="3" eb="5">
      <t>キボ</t>
    </rPh>
    <rPh sb="5" eb="6">
      <t>ベツ</t>
    </rPh>
    <phoneticPr fontId="2"/>
  </si>
  <si>
    <t>１０～１９人</t>
    <rPh sb="5" eb="6">
      <t>ニン</t>
    </rPh>
    <phoneticPr fontId="2"/>
  </si>
  <si>
    <t>２０～２９人</t>
    <rPh sb="5" eb="6">
      <t>ニン</t>
    </rPh>
    <phoneticPr fontId="2"/>
  </si>
  <si>
    <t>３０～４９人</t>
    <rPh sb="5" eb="6">
      <t>ニン</t>
    </rPh>
    <phoneticPr fontId="2"/>
  </si>
  <si>
    <t>５０～９９人</t>
    <rPh sb="5" eb="6">
      <t>ニン</t>
    </rPh>
    <phoneticPr fontId="2"/>
  </si>
  <si>
    <t>１００～１９９人</t>
    <rPh sb="7" eb="8">
      <t>ニン</t>
    </rPh>
    <phoneticPr fontId="2"/>
  </si>
  <si>
    <t>２００～２９９人</t>
    <rPh sb="7" eb="8">
      <t>ニン</t>
    </rPh>
    <phoneticPr fontId="2"/>
  </si>
  <si>
    <t>３００人以上</t>
    <rPh sb="3" eb="4">
      <t>ニン</t>
    </rPh>
    <rPh sb="4" eb="6">
      <t>イジョウ</t>
    </rPh>
    <phoneticPr fontId="2"/>
  </si>
  <si>
    <t>年次</t>
    <rPh sb="0" eb="2">
      <t>ネンジ</t>
    </rPh>
    <phoneticPr fontId="2"/>
  </si>
  <si>
    <t>その他</t>
    <rPh sb="0" eb="3">
      <t>ソノタ</t>
    </rPh>
    <phoneticPr fontId="2"/>
  </si>
  <si>
    <t>従　業　者　数</t>
    <rPh sb="0" eb="1">
      <t>ジュウ</t>
    </rPh>
    <rPh sb="2" eb="7">
      <t>ギョウシャスウ</t>
    </rPh>
    <phoneticPr fontId="2"/>
  </si>
  <si>
    <t>会　社</t>
    <rPh sb="0" eb="3">
      <t>カイシャ</t>
    </rPh>
    <phoneticPr fontId="2"/>
  </si>
  <si>
    <t>個　人</t>
    <rPh sb="0" eb="3">
      <t>コジン</t>
    </rPh>
    <phoneticPr fontId="2"/>
  </si>
  <si>
    <t>常用労働者</t>
    <rPh sb="0" eb="2">
      <t>ジョウヨウ</t>
    </rPh>
    <rPh sb="2" eb="5">
      <t>ロウドウシャ</t>
    </rPh>
    <phoneticPr fontId="2"/>
  </si>
  <si>
    <t>個人事業給家族従</t>
    <rPh sb="0" eb="2">
      <t>コジン</t>
    </rPh>
    <rPh sb="2" eb="3">
      <t>ジギョウ</t>
    </rPh>
    <rPh sb="3" eb="4">
      <t>ギョウ</t>
    </rPh>
    <rPh sb="4" eb="5">
      <t>キュウ</t>
    </rPh>
    <rPh sb="5" eb="7">
      <t>カゾク</t>
    </rPh>
    <rPh sb="7" eb="8">
      <t>ジュウギョウ</t>
    </rPh>
    <phoneticPr fontId="2"/>
  </si>
  <si>
    <t>食料品</t>
    <rPh sb="0" eb="3">
      <t>ショクリョウヒン</t>
    </rPh>
    <phoneticPr fontId="2"/>
  </si>
  <si>
    <t>飲料・たばこ・飼料</t>
    <rPh sb="0" eb="2">
      <t>インリョウ</t>
    </rPh>
    <rPh sb="7" eb="9">
      <t>シリョウ</t>
    </rPh>
    <phoneticPr fontId="2"/>
  </si>
  <si>
    <t>繊維</t>
    <rPh sb="0" eb="2">
      <t>センイ</t>
    </rPh>
    <phoneticPr fontId="2"/>
  </si>
  <si>
    <t>木材・木製品</t>
    <rPh sb="0" eb="2">
      <t>モクザイ</t>
    </rPh>
    <rPh sb="3" eb="6">
      <t>モクセイヒン</t>
    </rPh>
    <phoneticPr fontId="2"/>
  </si>
  <si>
    <t>家具・装備品</t>
    <rPh sb="0" eb="2">
      <t>カグ</t>
    </rPh>
    <rPh sb="3" eb="6">
      <t>ソウビヒン</t>
    </rPh>
    <phoneticPr fontId="2"/>
  </si>
  <si>
    <t>パルプ・紙</t>
    <rPh sb="4" eb="5">
      <t>カミ</t>
    </rPh>
    <phoneticPr fontId="2"/>
  </si>
  <si>
    <t>印刷</t>
    <rPh sb="0" eb="2">
      <t>インサツ</t>
    </rPh>
    <phoneticPr fontId="2"/>
  </si>
  <si>
    <t>化学</t>
    <rPh sb="0" eb="2">
      <t>カガク</t>
    </rPh>
    <phoneticPr fontId="2"/>
  </si>
  <si>
    <t>石油・石炭</t>
    <rPh sb="0" eb="2">
      <t>セキユ</t>
    </rPh>
    <rPh sb="3" eb="5">
      <t>セキタン</t>
    </rPh>
    <phoneticPr fontId="2"/>
  </si>
  <si>
    <t>プラスチック製品</t>
    <rPh sb="6" eb="8">
      <t>セイヒン</t>
    </rPh>
    <phoneticPr fontId="2"/>
  </si>
  <si>
    <t>ゴム製品</t>
    <rPh sb="2" eb="4">
      <t>セイヒン</t>
    </rPh>
    <phoneticPr fontId="2"/>
  </si>
  <si>
    <t>皮革</t>
    <rPh sb="0" eb="2">
      <t>ヒカク</t>
    </rPh>
    <phoneticPr fontId="2"/>
  </si>
  <si>
    <t>鉄鋼</t>
    <rPh sb="0" eb="2">
      <t>テッコウ</t>
    </rPh>
    <phoneticPr fontId="2"/>
  </si>
  <si>
    <t>非鉄金属</t>
    <rPh sb="0" eb="2">
      <t>ヒテツ</t>
    </rPh>
    <rPh sb="2" eb="4">
      <t>キンゾク</t>
    </rPh>
    <phoneticPr fontId="2"/>
  </si>
  <si>
    <t>金属製品</t>
    <rPh sb="0" eb="2">
      <t>キンゾク</t>
    </rPh>
    <rPh sb="2" eb="4">
      <t>セイヒン</t>
    </rPh>
    <phoneticPr fontId="2"/>
  </si>
  <si>
    <t>電気機械</t>
    <rPh sb="0" eb="2">
      <t>デンキ</t>
    </rPh>
    <rPh sb="2" eb="4">
      <t>キカイ</t>
    </rPh>
    <phoneticPr fontId="2"/>
  </si>
  <si>
    <t>現金給与　　　総　　額</t>
    <rPh sb="0" eb="2">
      <t>ゲンキン</t>
    </rPh>
    <rPh sb="2" eb="4">
      <t>キュウヨ</t>
    </rPh>
    <rPh sb="7" eb="11">
      <t>ソウガク</t>
    </rPh>
    <phoneticPr fontId="2"/>
  </si>
  <si>
    <t>原 材 料　　　　使用額等</t>
    <rPh sb="0" eb="5">
      <t>ゲンザイリョウ</t>
    </rPh>
    <rPh sb="9" eb="11">
      <t>シヨウ</t>
    </rPh>
    <rPh sb="11" eb="12">
      <t>ガク</t>
    </rPh>
    <rPh sb="12" eb="13">
      <t>トウ</t>
    </rPh>
    <phoneticPr fontId="2"/>
  </si>
  <si>
    <t>総　額</t>
    <rPh sb="0" eb="3">
      <t>ソウガク</t>
    </rPh>
    <phoneticPr fontId="2"/>
  </si>
  <si>
    <t>製造品         出荷額</t>
    <rPh sb="0" eb="3">
      <t>セイゾウヒン</t>
    </rPh>
    <rPh sb="12" eb="14">
      <t>シュッカ</t>
    </rPh>
    <rPh sb="14" eb="15">
      <t>ガク</t>
    </rPh>
    <phoneticPr fontId="2"/>
  </si>
  <si>
    <t>加工賃     収入額</t>
    <rPh sb="0" eb="3">
      <t>カコウチン</t>
    </rPh>
    <rPh sb="8" eb="10">
      <t>シュウニュウ</t>
    </rPh>
    <rPh sb="10" eb="11">
      <t>ガク</t>
    </rPh>
    <phoneticPr fontId="2"/>
  </si>
  <si>
    <t>〔　商　業　〕</t>
    <rPh sb="2" eb="5">
      <t>ショウギョウ</t>
    </rPh>
    <phoneticPr fontId="2"/>
  </si>
  <si>
    <t>従業者数（人）</t>
    <rPh sb="0" eb="1">
      <t>ジュウ</t>
    </rPh>
    <rPh sb="1" eb="4">
      <t>ギョウシャスウ</t>
    </rPh>
    <rPh sb="5" eb="6">
      <t>ニン</t>
    </rPh>
    <phoneticPr fontId="2"/>
  </si>
  <si>
    <t>年間商品販売額（</t>
    <rPh sb="0" eb="2">
      <t>ネンカン</t>
    </rPh>
    <rPh sb="2" eb="4">
      <t>ショウヒン</t>
    </rPh>
    <rPh sb="4" eb="6">
      <t>ハンバイ</t>
    </rPh>
    <rPh sb="6" eb="7">
      <t>ガク</t>
    </rPh>
    <phoneticPr fontId="2"/>
  </si>
  <si>
    <t>卸売業</t>
    <rPh sb="0" eb="2">
      <t>オロシウ</t>
    </rPh>
    <rPh sb="2" eb="3">
      <t>ギョウ</t>
    </rPh>
    <phoneticPr fontId="2"/>
  </si>
  <si>
    <t>小売業</t>
    <rPh sb="0" eb="3">
      <t>コウリギョウ</t>
    </rPh>
    <phoneticPr fontId="2"/>
  </si>
  <si>
    <t>卸売業</t>
    <rPh sb="0" eb="3">
      <t>オロシウリギョウ</t>
    </rPh>
    <phoneticPr fontId="2"/>
  </si>
  <si>
    <t>小売業</t>
    <rPh sb="0" eb="2">
      <t>コウリ</t>
    </rPh>
    <rPh sb="2" eb="3">
      <t>ギョウ</t>
    </rPh>
    <phoneticPr fontId="2"/>
  </si>
  <si>
    <t>従業者数（人）</t>
    <rPh sb="0" eb="3">
      <t>ジュウギョウシャ</t>
    </rPh>
    <rPh sb="3" eb="4">
      <t>スウ</t>
    </rPh>
    <rPh sb="5" eb="6">
      <t>ニン</t>
    </rPh>
    <phoneticPr fontId="2"/>
  </si>
  <si>
    <t>卸売業計</t>
    <rPh sb="0" eb="3">
      <t>オロシウリギョウ</t>
    </rPh>
    <rPh sb="3" eb="4">
      <t>ケイ</t>
    </rPh>
    <phoneticPr fontId="2"/>
  </si>
  <si>
    <t>各種商品卸売業</t>
    <rPh sb="0" eb="2">
      <t>カクシュ</t>
    </rPh>
    <rPh sb="2" eb="4">
      <t>ショウヒン</t>
    </rPh>
    <rPh sb="4" eb="7">
      <t>オロシウリギョウ</t>
    </rPh>
    <phoneticPr fontId="2"/>
  </si>
  <si>
    <t>繊維・衣服等卸売業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2"/>
  </si>
  <si>
    <t>飲食料品卸売業</t>
    <rPh sb="0" eb="2">
      <t>インショク</t>
    </rPh>
    <rPh sb="2" eb="3">
      <t>リョウ</t>
    </rPh>
    <rPh sb="3" eb="4">
      <t>ヒン</t>
    </rPh>
    <rPh sb="4" eb="7">
      <t>オロシウリギョウ</t>
    </rPh>
    <phoneticPr fontId="2"/>
  </si>
  <si>
    <t>建築材料・鉱物・　　　　　　　　　　　　金属材料等卸売業</t>
    <rPh sb="0" eb="2">
      <t>ケンチク</t>
    </rPh>
    <rPh sb="2" eb="4">
      <t>ザイリョウ</t>
    </rPh>
    <rPh sb="5" eb="7">
      <t>コウブツ</t>
    </rPh>
    <rPh sb="20" eb="22">
      <t>キンゾク</t>
    </rPh>
    <rPh sb="22" eb="24">
      <t>ザイリョウ</t>
    </rPh>
    <rPh sb="24" eb="25">
      <t>トウ</t>
    </rPh>
    <rPh sb="25" eb="28">
      <t>オロシウリギョウ</t>
    </rPh>
    <phoneticPr fontId="2"/>
  </si>
  <si>
    <t>機械器具卸売業</t>
    <rPh sb="0" eb="2">
      <t>キカイ</t>
    </rPh>
    <rPh sb="2" eb="4">
      <t>キグ</t>
    </rPh>
    <rPh sb="4" eb="7">
      <t>オロシウリギョウ</t>
    </rPh>
    <phoneticPr fontId="2"/>
  </si>
  <si>
    <t>その他の卸売業</t>
    <rPh sb="0" eb="3">
      <t>ソノタ</t>
    </rPh>
    <rPh sb="4" eb="7">
      <t>オロシウリギョウ</t>
    </rPh>
    <phoneticPr fontId="2"/>
  </si>
  <si>
    <t>小売業計</t>
    <rPh sb="0" eb="3">
      <t>コウリギョウ</t>
    </rPh>
    <rPh sb="3" eb="4">
      <t>ケイ</t>
    </rPh>
    <phoneticPr fontId="2"/>
  </si>
  <si>
    <t>各種商品小売業</t>
    <rPh sb="0" eb="2">
      <t>カクシュ</t>
    </rPh>
    <rPh sb="2" eb="4">
      <t>ショウヒン</t>
    </rPh>
    <rPh sb="4" eb="7">
      <t>コウリギョウ</t>
    </rPh>
    <phoneticPr fontId="2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</si>
  <si>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2"/>
  </si>
  <si>
    <t>万円）</t>
    <rPh sb="0" eb="2">
      <t>マンエン</t>
    </rPh>
    <phoneticPr fontId="2"/>
  </si>
  <si>
    <t>（１）組織</t>
    <rPh sb="3" eb="5">
      <t>ソシキ</t>
    </rPh>
    <phoneticPr fontId="2"/>
  </si>
  <si>
    <t>（各年４月１日現在調）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</si>
  <si>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>資料：市商工会</t>
    <rPh sb="0" eb="2">
      <t>シリョウ</t>
    </rPh>
    <rPh sb="3" eb="4">
      <t>シ</t>
    </rPh>
    <rPh sb="4" eb="7">
      <t>ショウコウカイ</t>
    </rPh>
    <phoneticPr fontId="2"/>
  </si>
  <si>
    <t>（２）決算額</t>
    <rPh sb="3" eb="5">
      <t>ケッサン</t>
    </rPh>
    <rPh sb="5" eb="6">
      <t>ガク</t>
    </rPh>
    <phoneticPr fontId="2"/>
  </si>
  <si>
    <t>単位：千円</t>
    <rPh sb="0" eb="2">
      <t>タンイ</t>
    </rPh>
    <rPh sb="3" eb="5">
      <t>センエン</t>
    </rPh>
    <phoneticPr fontId="2"/>
  </si>
  <si>
    <t>〔　農　業　〕</t>
    <rPh sb="2" eb="5">
      <t>ノウギョウ</t>
    </rPh>
    <phoneticPr fontId="2"/>
  </si>
  <si>
    <t>（各年２月１日現在調）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</si>
  <si>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>単位：戸、人</t>
    <rPh sb="0" eb="2">
      <t>タンイ</t>
    </rPh>
    <rPh sb="3" eb="4">
      <t>ト</t>
    </rPh>
    <rPh sb="5" eb="6">
      <t>ニン</t>
    </rPh>
    <phoneticPr fontId="2"/>
  </si>
  <si>
    <t>農家数</t>
    <rPh sb="0" eb="2">
      <t>ノウカ</t>
    </rPh>
    <rPh sb="2" eb="3">
      <t>スウ</t>
    </rPh>
    <phoneticPr fontId="2"/>
  </si>
  <si>
    <t>農家人口</t>
    <rPh sb="0" eb="2">
      <t>ノウカ</t>
    </rPh>
    <rPh sb="2" eb="4">
      <t>ジンコウ</t>
    </rPh>
    <phoneticPr fontId="2"/>
  </si>
  <si>
    <t>第１種兼業</t>
    <rPh sb="0" eb="1">
      <t>ダイ</t>
    </rPh>
    <rPh sb="2" eb="3">
      <t>シュ</t>
    </rPh>
    <rPh sb="3" eb="5">
      <t>ケンギョウ</t>
    </rPh>
    <phoneticPr fontId="2"/>
  </si>
  <si>
    <t>第２種兼業</t>
    <rPh sb="0" eb="3">
      <t>ダイ２シュ</t>
    </rPh>
    <rPh sb="3" eb="5">
      <t>ケンギョウ</t>
    </rPh>
    <phoneticPr fontId="2"/>
  </si>
  <si>
    <t xml:space="preserve">  単位：戸</t>
    <rPh sb="2" eb="4">
      <t>タンイ</t>
    </rPh>
    <rPh sb="5" eb="6">
      <t>ト</t>
    </rPh>
    <phoneticPr fontId="2"/>
  </si>
  <si>
    <t>第１種
兼業農家</t>
    <rPh sb="0" eb="1">
      <t>ダイ</t>
    </rPh>
    <rPh sb="1" eb="3">
      <t>イッシュ</t>
    </rPh>
    <rPh sb="4" eb="6">
      <t>ケンギョウ</t>
    </rPh>
    <rPh sb="6" eb="8">
      <t>ノウカ</t>
    </rPh>
    <phoneticPr fontId="2"/>
  </si>
  <si>
    <t>恒常的勤務</t>
    <rPh sb="0" eb="3">
      <t>コウジョウテキ</t>
    </rPh>
    <rPh sb="3" eb="5">
      <t>キンム</t>
    </rPh>
    <phoneticPr fontId="2"/>
  </si>
  <si>
    <t>日雇い・臨時雇い･出稼ぎ</t>
    <rPh sb="0" eb="2">
      <t>ヒヤト</t>
    </rPh>
    <rPh sb="4" eb="6">
      <t>リンジ</t>
    </rPh>
    <rPh sb="6" eb="7">
      <t>ヤト</t>
    </rPh>
    <rPh sb="9" eb="11">
      <t>デカセ</t>
    </rPh>
    <phoneticPr fontId="2"/>
  </si>
  <si>
    <t>自営兼業</t>
    <rPh sb="0" eb="2">
      <t>ジエイ</t>
    </rPh>
    <rPh sb="2" eb="4">
      <t>ケンギョウ</t>
    </rPh>
    <phoneticPr fontId="2"/>
  </si>
  <si>
    <t xml:space="preserve">  単位：a</t>
    <rPh sb="2" eb="4">
      <t>タンイ</t>
    </rPh>
    <phoneticPr fontId="2"/>
  </si>
  <si>
    <t>田</t>
    <rPh sb="0" eb="1">
      <t>タ</t>
    </rPh>
    <phoneticPr fontId="2"/>
  </si>
  <si>
    <t>畑</t>
    <rPh sb="0" eb="1">
      <t>ハタ</t>
    </rPh>
    <phoneticPr fontId="2"/>
  </si>
  <si>
    <t>休耕地</t>
    <rPh sb="0" eb="3">
      <t>キュウコウチ</t>
    </rPh>
    <phoneticPr fontId="2"/>
  </si>
  <si>
    <t>単位：戸</t>
    <rPh sb="0" eb="2">
      <t>タンイ</t>
    </rPh>
    <rPh sb="3" eb="4">
      <t>ト</t>
    </rPh>
    <phoneticPr fontId="2"/>
  </si>
  <si>
    <t>農　　産　　物　　</t>
    <rPh sb="0" eb="7">
      <t>ノウサンブツ</t>
    </rPh>
    <phoneticPr fontId="2"/>
  </si>
  <si>
    <t>販売なし</t>
    <rPh sb="0" eb="2">
      <t>ハンバイ</t>
    </rPh>
    <phoneticPr fontId="2"/>
  </si>
  <si>
    <t>麦類作</t>
    <rPh sb="0" eb="2">
      <t>ムギルイ</t>
    </rPh>
    <rPh sb="2" eb="3">
      <t>サク</t>
    </rPh>
    <phoneticPr fontId="2"/>
  </si>
  <si>
    <t>果樹類</t>
    <rPh sb="0" eb="2">
      <t>カジュ</t>
    </rPh>
    <rPh sb="2" eb="3">
      <t>ルイ</t>
    </rPh>
    <phoneticPr fontId="2"/>
  </si>
  <si>
    <t>稲</t>
    <rPh sb="0" eb="1">
      <t>イネ</t>
    </rPh>
    <phoneticPr fontId="2"/>
  </si>
  <si>
    <t>いも類</t>
    <rPh sb="2" eb="3">
      <t>ルイ</t>
    </rPh>
    <phoneticPr fontId="2"/>
  </si>
  <si>
    <t>乳用牛</t>
    <rPh sb="0" eb="1">
      <t>ニュウヨウ</t>
    </rPh>
    <rPh sb="1" eb="2">
      <t>ヨウ</t>
    </rPh>
    <rPh sb="2" eb="3">
      <t>ギュウ</t>
    </rPh>
    <phoneticPr fontId="2"/>
  </si>
  <si>
    <t>肉用牛</t>
    <rPh sb="0" eb="2">
      <t>ニクヨウ</t>
    </rPh>
    <rPh sb="2" eb="3">
      <t>ギュウ</t>
    </rPh>
    <phoneticPr fontId="2"/>
  </si>
  <si>
    <t>馬</t>
    <rPh sb="0" eb="1">
      <t>ウマ</t>
    </rPh>
    <phoneticPr fontId="2"/>
  </si>
  <si>
    <t>資料：JA京都やましろ本店</t>
    <rPh sb="0" eb="2">
      <t>シリョウ</t>
    </rPh>
    <phoneticPr fontId="2"/>
  </si>
  <si>
    <t>-</t>
  </si>
  <si>
    <t>う  ち
製造品
出荷額</t>
    <rPh sb="5" eb="8">
      <t>セイゾウヒン</t>
    </rPh>
    <rPh sb="9" eb="11">
      <t>シュッカ</t>
    </rPh>
    <rPh sb="11" eb="12">
      <t>ガク</t>
    </rPh>
    <phoneticPr fontId="2"/>
  </si>
  <si>
    <t>第２種兼業農家</t>
    <rPh sb="0" eb="1">
      <t>ダイ</t>
    </rPh>
    <rPh sb="2" eb="3">
      <t>シュ</t>
    </rPh>
    <rPh sb="3" eb="5">
      <t>ケンギョウ</t>
    </rPh>
    <rPh sb="5" eb="7">
      <t>ノウカ</t>
    </rPh>
    <phoneticPr fontId="2"/>
  </si>
  <si>
    <t>全体</t>
    <rPh sb="0" eb="2">
      <t>ゼンタイ</t>
    </rPh>
    <phoneticPr fontId="2"/>
  </si>
  <si>
    <t>注２　施設園芸は除く。</t>
    <rPh sb="0" eb="1">
      <t>チュウ</t>
    </rPh>
    <rPh sb="3" eb="5">
      <t>シセツ</t>
    </rPh>
    <rPh sb="5" eb="7">
      <t>エンゲイ</t>
    </rPh>
    <rPh sb="8" eb="9">
      <t>ノゾ</t>
    </rPh>
    <phoneticPr fontId="2"/>
  </si>
  <si>
    <t>１事業所
当たりの
従業者数</t>
    <rPh sb="1" eb="4">
      <t>ジギョウショ</t>
    </rPh>
    <rPh sb="5" eb="6">
      <t>ア</t>
    </rPh>
    <rPh sb="10" eb="13">
      <t>ジュウギョウシャ</t>
    </rPh>
    <rPh sb="13" eb="14">
      <t>スウ</t>
    </rPh>
    <phoneticPr fontId="2"/>
  </si>
  <si>
    <t>主及び無
業者</t>
    <rPh sb="0" eb="1">
      <t>シュ</t>
    </rPh>
    <rPh sb="1" eb="2">
      <t>オヨ</t>
    </rPh>
    <rPh sb="3" eb="4">
      <t>ム</t>
    </rPh>
    <rPh sb="5" eb="6">
      <t>ギョウ</t>
    </rPh>
    <rPh sb="6" eb="7">
      <t>シャ</t>
    </rPh>
    <phoneticPr fontId="2"/>
  </si>
  <si>
    <t>付加価値額</t>
    <rPh sb="0" eb="2">
      <t>フカ</t>
    </rPh>
    <rPh sb="2" eb="4">
      <t>カチ</t>
    </rPh>
    <rPh sb="4" eb="5">
      <t>ガク</t>
    </rPh>
    <phoneticPr fontId="2"/>
  </si>
  <si>
    <t>世帯主兼業主</t>
  </si>
  <si>
    <t>0.3ｈａ　　未　満</t>
    <rPh sb="7" eb="10">
      <t>ミマン</t>
    </rPh>
    <phoneticPr fontId="2"/>
  </si>
  <si>
    <t>3.0ｈａ
以上</t>
    <rPh sb="6" eb="8">
      <t>イジョウ</t>
    </rPh>
    <phoneticPr fontId="2"/>
  </si>
  <si>
    <t>織物・衣服・
身の回り品小売業</t>
    <rPh sb="0" eb="2">
      <t>オリモノ</t>
    </rPh>
    <rPh sb="3" eb="5">
      <t>イフク</t>
    </rPh>
    <rPh sb="7" eb="8">
      <t>ミ</t>
    </rPh>
    <rPh sb="9" eb="10">
      <t>マワ</t>
    </rPh>
    <rPh sb="11" eb="12">
      <t>ヒン</t>
    </rPh>
    <rPh sb="12" eb="15">
      <t>コウリギョウ</t>
    </rPh>
    <phoneticPr fontId="2"/>
  </si>
  <si>
    <t>世帯主
農業主</t>
    <rPh sb="0" eb="3">
      <t>セタイヌシ</t>
    </rPh>
    <rPh sb="4" eb="6">
      <t>ノウギョウ</t>
    </rPh>
    <rPh sb="6" eb="7">
      <t>ヌシ</t>
    </rPh>
    <phoneticPr fontId="2"/>
  </si>
  <si>
    <t>農家総数</t>
    <rPh sb="0" eb="1">
      <t>ノウ</t>
    </rPh>
    <rPh sb="1" eb="2">
      <t>イエ</t>
    </rPh>
    <rPh sb="2" eb="3">
      <t>フサ</t>
    </rPh>
    <rPh sb="3" eb="4">
      <t>カズ</t>
    </rPh>
    <phoneticPr fontId="2"/>
  </si>
  <si>
    <t>専業
農家</t>
    <rPh sb="0" eb="1">
      <t>アツム</t>
    </rPh>
    <rPh sb="1" eb="2">
      <t>ギョウ</t>
    </rPh>
    <rPh sb="3" eb="4">
      <t>ノウ</t>
    </rPh>
    <rPh sb="4" eb="5">
      <t>イエ</t>
    </rPh>
    <phoneticPr fontId="2"/>
  </si>
  <si>
    <t>工芸
農作物</t>
    <rPh sb="0" eb="2">
      <t>コウゲイ</t>
    </rPh>
    <rPh sb="3" eb="6">
      <t>ノウサクモツ</t>
    </rPh>
    <phoneticPr fontId="2"/>
  </si>
  <si>
    <t>1,000万円以上</t>
    <rPh sb="5" eb="7">
      <t>マンエン</t>
    </rPh>
    <rPh sb="7" eb="9">
      <t>イジョウ</t>
    </rPh>
    <phoneticPr fontId="2"/>
  </si>
  <si>
    <t>面積</t>
    <rPh sb="0" eb="2">
      <t>メンセキ</t>
    </rPh>
    <phoneticPr fontId="2"/>
  </si>
  <si>
    <t>原 材 料
使用額等</t>
    <rPh sb="0" eb="1">
      <t>ハラ</t>
    </rPh>
    <rPh sb="2" eb="3">
      <t>ザイ</t>
    </rPh>
    <rPh sb="4" eb="5">
      <t>リョウ</t>
    </rPh>
    <rPh sb="6" eb="9">
      <t>シヨウガク</t>
    </rPh>
    <rPh sb="9" eb="10">
      <t>トウ</t>
    </rPh>
    <phoneticPr fontId="2"/>
  </si>
  <si>
    <t>年</t>
    <rPh sb="0" eb="1">
      <t>トシ</t>
    </rPh>
    <phoneticPr fontId="2"/>
  </si>
  <si>
    <t>現金給与
総   額</t>
    <rPh sb="0" eb="2">
      <t>ゲンキン</t>
    </rPh>
    <rPh sb="2" eb="4">
      <t>キュウヨ</t>
    </rPh>
    <rPh sb="5" eb="6">
      <t>フサ</t>
    </rPh>
    <rPh sb="9" eb="10">
      <t>ガク</t>
    </rPh>
    <phoneticPr fontId="2"/>
  </si>
  <si>
    <t>年・区分</t>
    <rPh sb="0" eb="1">
      <t>ネン</t>
    </rPh>
    <rPh sb="2" eb="4">
      <t>クブン</t>
    </rPh>
    <phoneticPr fontId="2"/>
  </si>
  <si>
    <t>0.3～</t>
    <phoneticPr fontId="2"/>
  </si>
  <si>
    <t>0.5～</t>
    <phoneticPr fontId="2"/>
  </si>
  <si>
    <t>1.0～</t>
    <phoneticPr fontId="2"/>
  </si>
  <si>
    <t>1.5～</t>
    <phoneticPr fontId="2"/>
  </si>
  <si>
    <t>及び付加価値額</t>
  </si>
  <si>
    <t>１．事業所の推移</t>
    <rPh sb="2" eb="5">
      <t>ジギョウショ</t>
    </rPh>
    <rPh sb="6" eb="8">
      <t>スイイ</t>
    </rPh>
    <phoneticPr fontId="2"/>
  </si>
  <si>
    <t xml:space="preserve">       -</t>
  </si>
  <si>
    <t>　　　   -</t>
  </si>
  <si>
    <t>資料：総務室（工業統計調査）</t>
  </si>
  <si>
    <t>資料：総務室（工業統計調査）</t>
    <rPh sb="0" eb="2">
      <t>シリョウ</t>
    </rPh>
    <rPh sb="7" eb="9">
      <t>コウギョウ</t>
    </rPh>
    <phoneticPr fontId="2"/>
  </si>
  <si>
    <t>資料：総務室（京都府統計書）</t>
    <rPh sb="0" eb="2">
      <t>シリョウ</t>
    </rPh>
    <rPh sb="7" eb="9">
      <t>キョウト</t>
    </rPh>
    <rPh sb="9" eb="10">
      <t>フ</t>
    </rPh>
    <phoneticPr fontId="2"/>
  </si>
  <si>
    <t>資料：総務室（京都府統計書）</t>
    <rPh sb="0" eb="2">
      <t>シリョウ</t>
    </rPh>
    <rPh sb="7" eb="10">
      <t>キョウトフ</t>
    </rPh>
    <phoneticPr fontId="2"/>
  </si>
  <si>
    <r>
      <t xml:space="preserve">公務
</t>
    </r>
    <r>
      <rPr>
        <vertAlign val="superscript"/>
        <sz val="10"/>
        <rFont val="ＭＳ Ｐ明朝"/>
        <family val="1"/>
        <charset val="128"/>
      </rPr>
      <t>（他に分類されないもの）</t>
    </r>
    <rPh sb="0" eb="2">
      <t>コウム</t>
    </rPh>
    <rPh sb="4" eb="5">
      <t>ホカ</t>
    </rPh>
    <rPh sb="6" eb="8">
      <t>ブンルイ</t>
    </rPh>
    <phoneticPr fontId="2"/>
  </si>
  <si>
    <t>複合サービス事業</t>
    <rPh sb="6" eb="7">
      <t>ジ</t>
    </rPh>
    <phoneticPr fontId="2"/>
  </si>
  <si>
    <t>付加価値額</t>
    <phoneticPr fontId="2"/>
  </si>
  <si>
    <t>総　　　　　　　　　　　　数</t>
    <rPh sb="0" eb="1">
      <t>フサ</t>
    </rPh>
    <rPh sb="13" eb="14">
      <t>カズ</t>
    </rPh>
    <phoneticPr fontId="2"/>
  </si>
  <si>
    <t>組合 ・
その他
の法人</t>
    <rPh sb="0" eb="2">
      <t>クミアイ</t>
    </rPh>
    <rPh sb="7" eb="8">
      <t>タ</t>
    </rPh>
    <rPh sb="10" eb="12">
      <t>ホウジン</t>
    </rPh>
    <phoneticPr fontId="2"/>
  </si>
  <si>
    <t>200人以上</t>
  </si>
  <si>
    <t>3～4人</t>
  </si>
  <si>
    <t>5～9人</t>
  </si>
  <si>
    <t>10～19人</t>
  </si>
  <si>
    <t>20～29人</t>
  </si>
  <si>
    <t>30～49人</t>
  </si>
  <si>
    <t>50～99人</t>
  </si>
  <si>
    <t>100～199人</t>
  </si>
  <si>
    <t>ブロイラー</t>
    <phoneticPr fontId="2"/>
  </si>
  <si>
    <t>乗 用 型
スピード
スプレイヤー</t>
    <rPh sb="0" eb="1">
      <t>ジョウ</t>
    </rPh>
    <rPh sb="2" eb="3">
      <t>ヨウ</t>
    </rPh>
    <rPh sb="4" eb="5">
      <t>ガタ</t>
    </rPh>
    <phoneticPr fontId="2"/>
  </si>
  <si>
    <t>バインダー</t>
    <phoneticPr fontId="2"/>
  </si>
  <si>
    <t>コンバイン</t>
    <phoneticPr fontId="2"/>
  </si>
  <si>
    <t>樹園地</t>
    <rPh sb="0" eb="1">
      <t>ジュ</t>
    </rPh>
    <rPh sb="1" eb="3">
      <t>エンチ</t>
    </rPh>
    <phoneticPr fontId="2"/>
  </si>
  <si>
    <t>動力耕うん
機 ・ 農用
トラクター</t>
    <rPh sb="0" eb="2">
      <t>ドウリョク</t>
    </rPh>
    <rPh sb="2" eb="3">
      <t>コウ</t>
    </rPh>
    <rPh sb="6" eb="7">
      <t>キ</t>
    </rPh>
    <rPh sb="10" eb="11">
      <t>ノウ</t>
    </rPh>
    <rPh sb="11" eb="12">
      <t>ヨウ</t>
    </rPh>
    <phoneticPr fontId="2"/>
  </si>
  <si>
    <t>収穫量</t>
    <rPh sb="0" eb="2">
      <t>シュウカク</t>
    </rPh>
    <rPh sb="2" eb="3">
      <t>リョウ</t>
    </rPh>
    <phoneticPr fontId="2"/>
  </si>
  <si>
    <t>（ｔ）</t>
  </si>
  <si>
    <t>１０ａあたり収量</t>
    <rPh sb="6" eb="8">
      <t>シュウリョウ</t>
    </rPh>
    <phoneticPr fontId="2"/>
  </si>
  <si>
    <t>個人事業主及び
無給家族従業者計</t>
    <rPh sb="0" eb="2">
      <t>コジン</t>
    </rPh>
    <rPh sb="2" eb="4">
      <t>ジギョウ</t>
    </rPh>
    <rPh sb="4" eb="5">
      <t>シュ</t>
    </rPh>
    <rPh sb="5" eb="6">
      <t>オヨ</t>
    </rPh>
    <rPh sb="8" eb="10">
      <t>ムキュウ</t>
    </rPh>
    <rPh sb="10" eb="12">
      <t>カゾク</t>
    </rPh>
    <rPh sb="12" eb="14">
      <t>ジュウギョウ</t>
    </rPh>
    <rPh sb="14" eb="15">
      <t>シャ</t>
    </rPh>
    <rPh sb="15" eb="16">
      <t>ケイ</t>
    </rPh>
    <phoneticPr fontId="2"/>
  </si>
  <si>
    <t>（店舗）</t>
  </si>
  <si>
    <t>従業者数</t>
    <rPh sb="0" eb="3">
      <t>ジュウギョウシャ</t>
    </rPh>
    <rPh sb="3" eb="4">
      <t>スウ</t>
    </rPh>
    <phoneticPr fontId="2"/>
  </si>
  <si>
    <t>（万円）</t>
  </si>
  <si>
    <t>売場面積</t>
    <rPh sb="0" eb="2">
      <t>ウリバ</t>
    </rPh>
    <rPh sb="2" eb="4">
      <t>メンセキ</t>
    </rPh>
    <phoneticPr fontId="2"/>
  </si>
  <si>
    <t>専業</t>
    <rPh sb="0" eb="2">
      <t>センギョウ</t>
    </rPh>
    <phoneticPr fontId="2"/>
  </si>
  <si>
    <t>0～14歳</t>
    <rPh sb="4" eb="5">
      <t>サイ</t>
    </rPh>
    <phoneticPr fontId="2"/>
  </si>
  <si>
    <t>15～59歳</t>
    <rPh sb="5" eb="6">
      <t>サイ</t>
    </rPh>
    <phoneticPr fontId="2"/>
  </si>
  <si>
    <t>60～64歳</t>
    <rPh sb="5" eb="6">
      <t>サイ</t>
    </rPh>
    <phoneticPr fontId="2"/>
  </si>
  <si>
    <t>65歳以上</t>
    <rPh sb="2" eb="5">
      <t>サイイジョウ</t>
    </rPh>
    <phoneticPr fontId="2"/>
  </si>
  <si>
    <t>稲作</t>
    <rPh sb="0" eb="2">
      <t>イナサク</t>
    </rPh>
    <phoneticPr fontId="2"/>
  </si>
  <si>
    <t>工芸
農作物</t>
    <rPh sb="0" eb="1">
      <t>コウ</t>
    </rPh>
    <rPh sb="1" eb="2">
      <t>ゲイ</t>
    </rPh>
    <rPh sb="3" eb="4">
      <t>ノウ</t>
    </rPh>
    <rPh sb="4" eb="5">
      <t>ノウサク</t>
    </rPh>
    <rPh sb="5" eb="6">
      <t>ブツ</t>
    </rPh>
    <phoneticPr fontId="2"/>
  </si>
  <si>
    <t>麦類</t>
    <rPh sb="0" eb="2">
      <t>ムギルイ</t>
    </rPh>
    <phoneticPr fontId="2"/>
  </si>
  <si>
    <t>雑穀</t>
    <rPh sb="0" eb="2">
      <t>ザッコク</t>
    </rPh>
    <phoneticPr fontId="2"/>
  </si>
  <si>
    <t>豆類</t>
    <rPh sb="0" eb="2">
      <t>マメルイ</t>
    </rPh>
    <phoneticPr fontId="2"/>
  </si>
  <si>
    <t>その他
の作物</t>
    <rPh sb="0" eb="3">
      <t>ソノタ</t>
    </rPh>
    <rPh sb="5" eb="7">
      <t>サクモツ</t>
    </rPh>
    <phoneticPr fontId="2"/>
  </si>
  <si>
    <t>酪農</t>
    <rPh sb="0" eb="2">
      <t>ラクノウ</t>
    </rPh>
    <phoneticPr fontId="2"/>
  </si>
  <si>
    <t>養鶏</t>
    <rPh sb="0" eb="2">
      <t>ヨウケイ</t>
    </rPh>
    <phoneticPr fontId="2"/>
  </si>
  <si>
    <t>蜜蜂</t>
    <rPh sb="0" eb="2">
      <t>ミツバチ</t>
    </rPh>
    <phoneticPr fontId="2"/>
  </si>
  <si>
    <t>　４～ ９人</t>
    <rPh sb="4" eb="6">
      <t>９ニン</t>
    </rPh>
    <phoneticPr fontId="2"/>
  </si>
  <si>
    <t>農林漁業</t>
    <phoneticPr fontId="2"/>
  </si>
  <si>
    <t>建設業</t>
    <phoneticPr fontId="2"/>
  </si>
  <si>
    <t>製造業</t>
    <phoneticPr fontId="2"/>
  </si>
  <si>
    <t>電気・ガス・
熱供給・水道業</t>
    <phoneticPr fontId="2"/>
  </si>
  <si>
    <t>情報通信業</t>
    <phoneticPr fontId="2"/>
  </si>
  <si>
    <r>
      <t xml:space="preserve">サービス業
</t>
    </r>
    <r>
      <rPr>
        <vertAlign val="superscript"/>
        <sz val="10"/>
        <rFont val="ＭＳ Ｐ明朝"/>
        <family val="1"/>
        <charset val="128"/>
      </rPr>
      <t>(他に分類されないもの)</t>
    </r>
    <phoneticPr fontId="2"/>
  </si>
  <si>
    <t>産業分類</t>
    <phoneticPr fontId="2"/>
  </si>
  <si>
    <t>-</t>
    <phoneticPr fontId="2"/>
  </si>
  <si>
    <t>（人）</t>
    <phoneticPr fontId="2"/>
  </si>
  <si>
    <t>年</t>
    <phoneticPr fontId="2"/>
  </si>
  <si>
    <t>にわとり</t>
    <phoneticPr fontId="2"/>
  </si>
  <si>
    <t>（ｈａ）</t>
    <phoneticPr fontId="2"/>
  </si>
  <si>
    <t>（ｋｇ）</t>
    <phoneticPr fontId="2"/>
  </si>
  <si>
    <t>　2人以下</t>
    <rPh sb="3" eb="5">
      <t>イカ</t>
    </rPh>
    <phoneticPr fontId="2"/>
  </si>
  <si>
    <t xml:space="preserve"> 3～4人</t>
    <phoneticPr fontId="2"/>
  </si>
  <si>
    <t xml:space="preserve"> 5～9人</t>
    <phoneticPr fontId="2"/>
  </si>
  <si>
    <t xml:space="preserve"> 10～19人</t>
    <phoneticPr fontId="2"/>
  </si>
  <si>
    <t xml:space="preserve"> 20～29人</t>
    <phoneticPr fontId="2"/>
  </si>
  <si>
    <t xml:space="preserve"> 30～49人</t>
    <phoneticPr fontId="2"/>
  </si>
  <si>
    <t xml:space="preserve"> 50～99人</t>
    <phoneticPr fontId="2"/>
  </si>
  <si>
    <t>X</t>
    <phoneticPr fontId="2"/>
  </si>
  <si>
    <t xml:space="preserve"> 100～199人</t>
    <phoneticPr fontId="2"/>
  </si>
  <si>
    <t xml:space="preserve"> 200人以上</t>
    <phoneticPr fontId="2"/>
  </si>
  <si>
    <t>窯業・土石</t>
    <rPh sb="0" eb="2">
      <t>ヨウギョウ</t>
    </rPh>
    <rPh sb="3" eb="5">
      <t>ドセキ</t>
    </rPh>
    <phoneticPr fontId="2"/>
  </si>
  <si>
    <t>はん用機械</t>
    <rPh sb="2" eb="3">
      <t>ヨウ</t>
    </rPh>
    <rPh sb="3" eb="5">
      <t>キカイ</t>
    </rPh>
    <phoneticPr fontId="2"/>
  </si>
  <si>
    <t>生産用機械</t>
    <rPh sb="0" eb="3">
      <t>セイサンヨウ</t>
    </rPh>
    <rPh sb="3" eb="5">
      <t>キカイ</t>
    </rPh>
    <phoneticPr fontId="2"/>
  </si>
  <si>
    <t>業務用機械</t>
    <rPh sb="0" eb="3">
      <t>ギョウムヨウ</t>
    </rPh>
    <rPh sb="3" eb="5">
      <t>キカイ</t>
    </rPh>
    <phoneticPr fontId="2"/>
  </si>
  <si>
    <t>電子部品</t>
    <rPh sb="0" eb="2">
      <t>デンシ</t>
    </rPh>
    <rPh sb="2" eb="4">
      <t>ブヒン</t>
    </rPh>
    <phoneticPr fontId="2"/>
  </si>
  <si>
    <t>情報通信</t>
    <rPh sb="0" eb="2">
      <t>ジョウホウ</t>
    </rPh>
    <rPh sb="2" eb="4">
      <t>ツウシン</t>
    </rPh>
    <phoneticPr fontId="2"/>
  </si>
  <si>
    <t>輸送用機械</t>
    <rPh sb="0" eb="2">
      <t>ユソウ</t>
    </rPh>
    <rPh sb="2" eb="3">
      <t>ヨウ</t>
    </rPh>
    <rPh sb="3" eb="5">
      <t>キカイ</t>
    </rPh>
    <phoneticPr fontId="2"/>
  </si>
  <si>
    <t>その他</t>
  </si>
  <si>
    <t>区分</t>
  </si>
  <si>
    <t>総面積</t>
  </si>
  <si>
    <t>林野面積</t>
  </si>
  <si>
    <t>林野率</t>
  </si>
  <si>
    <t>年</t>
  </si>
  <si>
    <t>総数</t>
  </si>
  <si>
    <t>国有林</t>
  </si>
  <si>
    <t>公有林</t>
  </si>
  <si>
    <t>私有林</t>
  </si>
  <si>
    <t>役員数</t>
  </si>
  <si>
    <t>職員数</t>
  </si>
  <si>
    <t>備考</t>
  </si>
  <si>
    <t>常勤</t>
  </si>
  <si>
    <t>非常勤</t>
  </si>
  <si>
    <t>京田辺</t>
  </si>
  <si>
    <t>出品点数</t>
  </si>
  <si>
    <t>入賞点数</t>
  </si>
  <si>
    <t>農林大臣賞</t>
  </si>
  <si>
    <t>１等</t>
  </si>
  <si>
    <t>２等</t>
  </si>
  <si>
    <t>３等</t>
  </si>
  <si>
    <t>年次</t>
  </si>
  <si>
    <t>てん茶</t>
  </si>
  <si>
    <t>玉露</t>
  </si>
  <si>
    <t>かぶせ茶</t>
  </si>
  <si>
    <t>煎茶</t>
  </si>
  <si>
    <t>番茶</t>
  </si>
  <si>
    <t>計</t>
  </si>
  <si>
    <t>一番茶</t>
  </si>
  <si>
    <t>二番茶</t>
  </si>
  <si>
    <t>三番茶</t>
  </si>
  <si>
    <t>成木園</t>
  </si>
  <si>
    <t>未成木園</t>
  </si>
  <si>
    <t>２，３年生茶園</t>
  </si>
  <si>
    <t>本年新植茶園</t>
  </si>
  <si>
    <t>資料：農政課</t>
  </si>
  <si>
    <t>合計</t>
  </si>
  <si>
    <t>転用内訳面積表</t>
  </si>
  <si>
    <t>件数</t>
  </si>
  <si>
    <t>面積</t>
  </si>
  <si>
    <t>住宅</t>
  </si>
  <si>
    <t>工・鉱業</t>
  </si>
  <si>
    <t>学校</t>
  </si>
  <si>
    <t>公園・
運動場</t>
  </si>
  <si>
    <t>道水路・鉄道</t>
  </si>
  <si>
    <t>その他の建物施設</t>
  </si>
  <si>
    <t>植　林</t>
  </si>
  <si>
    <t>年度</t>
  </si>
  <si>
    <t>歳入</t>
  </si>
  <si>
    <t>歳出</t>
  </si>
  <si>
    <t>会員数</t>
  </si>
  <si>
    <t>役員</t>
  </si>
  <si>
    <t>事務職員</t>
  </si>
  <si>
    <t>会長</t>
  </si>
  <si>
    <t>副会長</t>
  </si>
  <si>
    <t>その他役員</t>
  </si>
  <si>
    <t xml:space="preserve">… </t>
  </si>
  <si>
    <t>30人以上</t>
    <rPh sb="2" eb="3">
      <t>ニン</t>
    </rPh>
    <rPh sb="3" eb="5">
      <t>イジョウ</t>
    </rPh>
    <phoneticPr fontId="2"/>
  </si>
  <si>
    <t>30人以上</t>
    <rPh sb="2" eb="5">
      <t>ニンイジョウ</t>
    </rPh>
    <phoneticPr fontId="2"/>
  </si>
  <si>
    <t>その他の小売業</t>
    <rPh sb="0" eb="3">
      <t>ソノタ</t>
    </rPh>
    <rPh sb="4" eb="7">
      <t>コウリギョウ</t>
    </rPh>
    <phoneticPr fontId="2"/>
  </si>
  <si>
    <t>（㎡）</t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</si>
  <si>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</si>
  <si>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学術研究，専門・技術サービス業</t>
    <phoneticPr fontId="2"/>
  </si>
  <si>
    <t>生活関連サービス業，娯楽業</t>
    <phoneticPr fontId="2"/>
  </si>
  <si>
    <t>-</t>
    <phoneticPr fontId="2"/>
  </si>
  <si>
    <t>運輸業，郵便業</t>
    <phoneticPr fontId="2"/>
  </si>
  <si>
    <t>卸売業，小売業</t>
    <phoneticPr fontId="2"/>
  </si>
  <si>
    <t>金融業，保険業</t>
    <phoneticPr fontId="2"/>
  </si>
  <si>
    <t>不動産業，
物品賃貸業</t>
    <phoneticPr fontId="2"/>
  </si>
  <si>
    <t>宿泊業，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</si>
  <si>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</si>
  <si>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医療，福祉</t>
    <phoneticPr fontId="2"/>
  </si>
  <si>
    <t>教育，学習支援業</t>
    <phoneticPr fontId="2"/>
  </si>
  <si>
    <t>鉱業，採石業，
砂利採取業</t>
    <phoneticPr fontId="2"/>
  </si>
  <si>
    <t>資料：総務室（農林業センサス・世界農林業センサス）</t>
  </si>
  <si>
    <t>資料：総務室（農林業センサス・世界農林業センサス）</t>
    <rPh sb="0" eb="2">
      <t>シリョウ</t>
    </rPh>
    <rPh sb="15" eb="17">
      <t>セカイ</t>
    </rPh>
    <rPh sb="17" eb="20">
      <t>ノウギョウ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</si>
  <si>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</si>
  <si>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穀物・いも
類 ・ 豆類</t>
    <rPh sb="0" eb="2">
      <t>コクモツ</t>
    </rPh>
    <rPh sb="6" eb="7">
      <t>ルイ</t>
    </rPh>
    <rPh sb="10" eb="12">
      <t>マメルイ</t>
    </rPh>
    <phoneticPr fontId="2"/>
  </si>
  <si>
    <t>注１　各数値は、従業者４人以上の事業所の数値。</t>
    <rPh sb="0" eb="1">
      <t>チュウ</t>
    </rPh>
    <phoneticPr fontId="2"/>
  </si>
  <si>
    <t>肉専用種
乳 用 種
（頭）</t>
    <rPh sb="0" eb="3">
      <t>ニクセンヨウ</t>
    </rPh>
    <rPh sb="3" eb="4">
      <t>シュ</t>
    </rPh>
    <phoneticPr fontId="2"/>
  </si>
  <si>
    <t xml:space="preserve"> 総                         数</t>
    <rPh sb="1" eb="2">
      <t>フサ</t>
    </rPh>
    <rPh sb="27" eb="28">
      <t>カズ</t>
    </rPh>
    <phoneticPr fontId="2"/>
  </si>
  <si>
    <t>その他収入額</t>
    <rPh sb="2" eb="3">
      <t>タ</t>
    </rPh>
    <rPh sb="3" eb="6">
      <t>シュウニュウガク</t>
    </rPh>
    <phoneticPr fontId="2"/>
  </si>
  <si>
    <t>その他             収入額</t>
    <rPh sb="2" eb="3">
      <t>タ</t>
    </rPh>
    <rPh sb="16" eb="18">
      <t>シュウニュウ</t>
    </rPh>
    <rPh sb="18" eb="19">
      <t>ガク</t>
    </rPh>
    <phoneticPr fontId="2"/>
  </si>
  <si>
    <t>注１　件数は、農地法第４条・５条転用届出・許可分のみ。</t>
    <rPh sb="0" eb="1">
      <t>チュウ</t>
    </rPh>
    <rPh sb="3" eb="5">
      <t>ケンスウ</t>
    </rPh>
    <rPh sb="7" eb="10">
      <t>ノウチホウ</t>
    </rPh>
    <rPh sb="10" eb="11">
      <t>ダイ</t>
    </rPh>
    <rPh sb="12" eb="13">
      <t>ジョウ</t>
    </rPh>
    <rPh sb="15" eb="16">
      <t>ジョウ</t>
    </rPh>
    <rPh sb="16" eb="18">
      <t>テンヨウ</t>
    </rPh>
    <rPh sb="18" eb="19">
      <t>トド</t>
    </rPh>
    <rPh sb="19" eb="20">
      <t>デ</t>
    </rPh>
    <rPh sb="21" eb="23">
      <t>キョカ</t>
    </rPh>
    <rPh sb="23" eb="24">
      <t>ブン</t>
    </rPh>
    <phoneticPr fontId="2"/>
  </si>
  <si>
    <t>注１　経営耕地面積が１０ａ未満、かつ年間農産物販売金額が１５万円未満の農家は対象外。</t>
    <rPh sb="0" eb="1">
      <t>チュウ</t>
    </rPh>
    <rPh sb="3" eb="5">
      <t>ケイエイ</t>
    </rPh>
    <rPh sb="18" eb="20">
      <t>ネンカン</t>
    </rPh>
    <rPh sb="20" eb="23">
      <t>ノウサンブツ</t>
    </rPh>
    <phoneticPr fontId="2"/>
  </si>
  <si>
    <t>　　　　農家）のみの値。</t>
    <rPh sb="4" eb="6">
      <t>ノウカ</t>
    </rPh>
    <phoneticPr fontId="2"/>
  </si>
  <si>
    <t>注１　販売農家のみの値。</t>
    <rPh sb="0" eb="1">
      <t>チュウ</t>
    </rPh>
    <rPh sb="10" eb="11">
      <t>アタイ</t>
    </rPh>
    <phoneticPr fontId="2"/>
  </si>
  <si>
    <t>普通銀行</t>
    <rPh sb="0" eb="2">
      <t>フツウ</t>
    </rPh>
    <rPh sb="2" eb="4">
      <t>ギンコウ</t>
    </rPh>
    <phoneticPr fontId="2"/>
  </si>
  <si>
    <t>信用金庫</t>
    <rPh sb="0" eb="2">
      <t>シンヨウ</t>
    </rPh>
    <rPh sb="2" eb="4">
      <t>キンコ</t>
    </rPh>
    <phoneticPr fontId="2"/>
  </si>
  <si>
    <t>郵便局</t>
    <rPh sb="0" eb="3">
      <t>ユウビンキョク</t>
    </rPh>
    <phoneticPr fontId="2"/>
  </si>
  <si>
    <t>注1　売場面積は、小売業のみの数値。</t>
    <rPh sb="0" eb="1">
      <t>チュウ</t>
    </rPh>
    <phoneticPr fontId="2"/>
  </si>
  <si>
    <t>0.5ｈａ未満</t>
    <rPh sb="5" eb="7">
      <t>ミマン</t>
    </rPh>
    <phoneticPr fontId="2"/>
  </si>
  <si>
    <t>1.0ｈａ未満</t>
    <phoneticPr fontId="2"/>
  </si>
  <si>
    <t>1.5ｈａ未満</t>
    <phoneticPr fontId="2"/>
  </si>
  <si>
    <t>2.0ｈａ未満</t>
    <phoneticPr fontId="2"/>
  </si>
  <si>
    <t>100～200万円未満</t>
    <rPh sb="7" eb="9">
      <t>マンエン</t>
    </rPh>
    <phoneticPr fontId="2"/>
  </si>
  <si>
    <t>200～300万円未満</t>
    <rPh sb="7" eb="9">
      <t>マンエン</t>
    </rPh>
    <phoneticPr fontId="2"/>
  </si>
  <si>
    <t>300～500万円未満</t>
    <rPh sb="7" eb="9">
      <t>マンエン</t>
    </rPh>
    <phoneticPr fontId="2"/>
  </si>
  <si>
    <t>500～700万円未満</t>
    <rPh sb="7" eb="9">
      <t>マンエン</t>
    </rPh>
    <phoneticPr fontId="2"/>
  </si>
  <si>
    <t>700～1,000万円未満</t>
    <rPh sb="9" eb="11">
      <t>マンエン</t>
    </rPh>
    <phoneticPr fontId="2"/>
  </si>
  <si>
    <t xml:space="preserve"> 総   　　　　　　　　　　      数</t>
    <rPh sb="1" eb="2">
      <t>フサ</t>
    </rPh>
    <rPh sb="21" eb="22">
      <t>カズ</t>
    </rPh>
    <phoneticPr fontId="2"/>
  </si>
  <si>
    <t>鉱業，採石業，
砂利採取業</t>
    <phoneticPr fontId="2"/>
  </si>
  <si>
    <t>産業分類</t>
    <phoneticPr fontId="2"/>
  </si>
  <si>
    <t xml:space="preserve"> 総                     数</t>
    <rPh sb="1" eb="2">
      <t>フサ</t>
    </rPh>
    <rPh sb="23" eb="24">
      <t>カズ</t>
    </rPh>
    <phoneticPr fontId="2"/>
  </si>
  <si>
    <t>50～100万円未満</t>
    <rPh sb="6" eb="8">
      <t>マンエン</t>
    </rPh>
    <rPh sb="8" eb="10">
      <t>ミマン</t>
    </rPh>
    <phoneticPr fontId="2"/>
  </si>
  <si>
    <t>生活関連サービス業，
娯楽業</t>
    <phoneticPr fontId="2"/>
  </si>
  <si>
    <t>注2　平成26年調査では、調査設計の大幅変更等が行われたため、平成19年調査以前の数値と接続しない。</t>
    <rPh sb="0" eb="1">
      <t>チュウ</t>
    </rPh>
    <rPh sb="3" eb="5">
      <t>ヘイセイ</t>
    </rPh>
    <rPh sb="7" eb="8">
      <t>ネン</t>
    </rPh>
    <rPh sb="8" eb="10">
      <t>チョウサ</t>
    </rPh>
    <rPh sb="13" eb="15">
      <t>チョウサ</t>
    </rPh>
    <rPh sb="15" eb="17">
      <t>セッケイ</t>
    </rPh>
    <rPh sb="18" eb="20">
      <t>オオハバ</t>
    </rPh>
    <rPh sb="20" eb="22">
      <t>ヘンコウ</t>
    </rPh>
    <rPh sb="22" eb="23">
      <t>トウ</t>
    </rPh>
    <rPh sb="24" eb="25">
      <t>オコナ</t>
    </rPh>
    <rPh sb="31" eb="33">
      <t>ヘイセイ</t>
    </rPh>
    <rPh sb="35" eb="36">
      <t>ネン</t>
    </rPh>
    <rPh sb="36" eb="38">
      <t>チョウサ</t>
    </rPh>
    <rPh sb="38" eb="40">
      <t>イゼン</t>
    </rPh>
    <rPh sb="41" eb="43">
      <t>スウチ</t>
    </rPh>
    <rPh sb="44" eb="46">
      <t>セツゾク</t>
    </rPh>
    <phoneticPr fontId="2"/>
  </si>
  <si>
    <t>農業協同
組合</t>
    <rPh sb="0" eb="2">
      <t>ノウギョウ</t>
    </rPh>
    <rPh sb="2" eb="4">
      <t>キョウドウ</t>
    </rPh>
    <rPh sb="5" eb="7">
      <t>クミアイ</t>
    </rPh>
    <phoneticPr fontId="2"/>
  </si>
  <si>
    <t>627(1,036)</t>
  </si>
  <si>
    <t>注２　農家数並びに平成２２年及び２７年の農家人口は、販売農家（経営耕地面積が３０ａ以上または年間農産物販売金額が５０万円以上の</t>
    <rPh sb="0" eb="1">
      <t>チュウ</t>
    </rPh>
    <rPh sb="6" eb="7">
      <t>ナラ</t>
    </rPh>
    <rPh sb="9" eb="11">
      <t>ヘイセイ</t>
    </rPh>
    <rPh sb="13" eb="14">
      <t>ネン</t>
    </rPh>
    <rPh sb="14" eb="15">
      <t>オヨ</t>
    </rPh>
    <rPh sb="18" eb="19">
      <t>ネン</t>
    </rPh>
    <rPh sb="20" eb="22">
      <t>ノウカ</t>
    </rPh>
    <rPh sb="22" eb="24">
      <t>ジンコウ</t>
    </rPh>
    <rPh sb="46" eb="48">
      <t>ネンカン</t>
    </rPh>
    <phoneticPr fontId="2"/>
  </si>
  <si>
    <t>2.0～</t>
    <phoneticPr fontId="2"/>
  </si>
  <si>
    <t>3.0ha未満</t>
    <rPh sb="5" eb="7">
      <t>ミマン</t>
    </rPh>
    <phoneticPr fontId="2"/>
  </si>
  <si>
    <t>50万円未満</t>
    <rPh sb="2" eb="3">
      <t>マン</t>
    </rPh>
    <rPh sb="3" eb="4">
      <t>エン</t>
    </rPh>
    <rPh sb="4" eb="6">
      <t>ミマン</t>
    </rPh>
    <phoneticPr fontId="2"/>
  </si>
  <si>
    <t>注２　平成２２年及び平成２７年は動力田植機、トラクター、コンバインのみ。</t>
    <rPh sb="0" eb="1">
      <t>チュウ</t>
    </rPh>
    <rPh sb="3" eb="5">
      <t>ヘイセイ</t>
    </rPh>
    <rPh sb="7" eb="8">
      <t>ネン</t>
    </rPh>
    <rPh sb="8" eb="9">
      <t>オヨ</t>
    </rPh>
    <rPh sb="10" eb="12">
      <t>ヘイセイ</t>
    </rPh>
    <rPh sb="14" eb="15">
      <t>ネン</t>
    </rPh>
    <rPh sb="16" eb="18">
      <t>ドウリョク</t>
    </rPh>
    <rPh sb="18" eb="20">
      <t>タウエ</t>
    </rPh>
    <rPh sb="20" eb="21">
      <t>キ</t>
    </rPh>
    <phoneticPr fontId="2"/>
  </si>
  <si>
    <t>ハウス・ガラス室</t>
    <rPh sb="7" eb="8">
      <t>シツ</t>
    </rPh>
    <phoneticPr fontId="2"/>
  </si>
  <si>
    <t>あいがも・あひる</t>
    <phoneticPr fontId="2"/>
  </si>
  <si>
    <t>やぎ</t>
    <phoneticPr fontId="2"/>
  </si>
  <si>
    <t>うさぎ</t>
    <phoneticPr fontId="2"/>
  </si>
  <si>
    <t>（頭）</t>
    <rPh sb="1" eb="2">
      <t>アタマ</t>
    </rPh>
    <phoneticPr fontId="2"/>
  </si>
  <si>
    <t>X</t>
  </si>
  <si>
    <t>平成２８年</t>
    <rPh sb="0" eb="2">
      <t>ヘイセイ</t>
    </rPh>
    <rPh sb="4" eb="5">
      <t>ネン</t>
    </rPh>
    <phoneticPr fontId="2"/>
  </si>
  <si>
    <t>-</t>
    <phoneticPr fontId="2"/>
  </si>
  <si>
    <t>（平成２８年６月１日現在調）</t>
    <rPh sb="1" eb="3">
      <t>ヘイセイ</t>
    </rPh>
    <rPh sb="5" eb="6">
      <t>ネン</t>
    </rPh>
    <rPh sb="7" eb="8">
      <t>ガツ</t>
    </rPh>
    <rPh sb="8" eb="10">
      <t>ツイタチ</t>
    </rPh>
    <rPh sb="10" eb="12">
      <t>ゲンザイ</t>
    </rPh>
    <rPh sb="12" eb="13">
      <t>シラ</t>
    </rPh>
    <phoneticPr fontId="2"/>
  </si>
  <si>
    <t>資料：総務室（経済センサス－活動調査）</t>
    <rPh sb="0" eb="2">
      <t>シリョウ</t>
    </rPh>
    <rPh sb="7" eb="9">
      <t>ケイザイ</t>
    </rPh>
    <rPh sb="14" eb="16">
      <t>カツドウ</t>
    </rPh>
    <rPh sb="16" eb="18">
      <t>チョウサ</t>
    </rPh>
    <phoneticPr fontId="2"/>
  </si>
  <si>
    <t>資料：総務室（経済センサス－活動調査）</t>
    <rPh sb="0" eb="2">
      <t>シリョウ</t>
    </rPh>
    <rPh sb="14" eb="16">
      <t>カツドウ</t>
    </rPh>
    <rPh sb="16" eb="18">
      <t>チョウサ</t>
    </rPh>
    <phoneticPr fontId="2"/>
  </si>
  <si>
    <t>（各年６月１日現在調）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</si>
  <si>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>平成２６年</t>
    <rPh sb="0" eb="2">
      <t>ヘイセイ</t>
    </rPh>
    <rPh sb="4" eb="5">
      <t>ネン</t>
    </rPh>
    <phoneticPr fontId="2"/>
  </si>
  <si>
    <t>-</t>
    <phoneticPr fontId="2"/>
  </si>
  <si>
    <t>資料：総務室（経済センサス－基礎調査、経済センサス－活動調査）</t>
    <rPh sb="0" eb="2">
      <t>シリョウ</t>
    </rPh>
    <rPh sb="7" eb="9">
      <t>ケイザイ</t>
    </rPh>
    <rPh sb="14" eb="16">
      <t>キソ</t>
    </rPh>
    <rPh sb="16" eb="18">
      <t>チョウサ</t>
    </rPh>
    <rPh sb="19" eb="21">
      <t>ケイザイ</t>
    </rPh>
    <rPh sb="26" eb="28">
      <t>カツドウ</t>
    </rPh>
    <rPh sb="28" eb="30">
      <t>チョウサ</t>
    </rPh>
    <phoneticPr fontId="2"/>
  </si>
  <si>
    <t>資料：総務室（商業統計調査、経済センサス－活動調査）</t>
    <rPh sb="0" eb="2">
      <t>シリョウ</t>
    </rPh>
    <rPh sb="7" eb="9">
      <t>ショウギョウ</t>
    </rPh>
    <rPh sb="14" eb="16">
      <t>ケイザイ</t>
    </rPh>
    <rPh sb="21" eb="23">
      <t>カツドウ</t>
    </rPh>
    <rPh sb="23" eb="25">
      <t>チョウサ</t>
    </rPh>
    <phoneticPr fontId="2"/>
  </si>
  <si>
    <t>年間商品販売額
（万円）</t>
    <rPh sb="0" eb="2">
      <t>ネンカン</t>
    </rPh>
    <rPh sb="2" eb="4">
      <t>ショウヒン</t>
    </rPh>
    <rPh sb="4" eb="7">
      <t>ハンバイガク</t>
    </rPh>
    <rPh sb="9" eb="11">
      <t>マンエン</t>
    </rPh>
    <phoneticPr fontId="2"/>
  </si>
  <si>
    <t>（平成２８年６月１日現在調）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rPh sb="12" eb="13">
      <t>シラ</t>
    </rPh>
    <phoneticPr fontId="2"/>
  </si>
  <si>
    <t>（平成１９、２８年は６月１日現在調、平成２６年は７月１日現在調）</t>
    <rPh sb="1" eb="3">
      <t>ヘイセイ</t>
    </rPh>
    <rPh sb="8" eb="9">
      <t>ネン</t>
    </rPh>
    <rPh sb="11" eb="12">
      <t>ガツ</t>
    </rPh>
    <rPh sb="13" eb="14">
      <t>ニチ</t>
    </rPh>
    <rPh sb="14" eb="16">
      <t>ゲンザイ</t>
    </rPh>
    <rPh sb="16" eb="17">
      <t>シラ</t>
    </rPh>
    <rPh sb="18" eb="20">
      <t>ヘイセイ</t>
    </rPh>
    <rPh sb="22" eb="23">
      <t>ネン</t>
    </rPh>
    <rPh sb="25" eb="26">
      <t>ガツ</t>
    </rPh>
    <rPh sb="27" eb="28">
      <t>ニチ</t>
    </rPh>
    <rPh sb="28" eb="30">
      <t>ゲンザイ</t>
    </rPh>
    <rPh sb="30" eb="31">
      <t>チョウ</t>
    </rPh>
    <phoneticPr fontId="2"/>
  </si>
  <si>
    <t>（平成２８年６月１日現在調）</t>
    <rPh sb="1" eb="3">
      <t>ヘイセイ</t>
    </rPh>
    <rPh sb="5" eb="6">
      <t>カクネン</t>
    </rPh>
    <rPh sb="7" eb="8">
      <t>ガツ</t>
    </rPh>
    <rPh sb="9" eb="10">
      <t>ニチ</t>
    </rPh>
    <rPh sb="10" eb="12">
      <t>ゲンザイ</t>
    </rPh>
    <rPh sb="12" eb="13">
      <t>シラ</t>
    </rPh>
    <phoneticPr fontId="2"/>
  </si>
  <si>
    <t>機械器具小売業</t>
    <rPh sb="0" eb="2">
      <t>キカイ</t>
    </rPh>
    <rPh sb="2" eb="4">
      <t>キグ</t>
    </rPh>
    <rPh sb="4" eb="7">
      <t>コウリギョウ</t>
    </rPh>
    <phoneticPr fontId="2"/>
  </si>
  <si>
    <t>資料：総務室（経済センサス－活動調査）</t>
    <rPh sb="7" eb="9">
      <t>ケイザイ</t>
    </rPh>
    <rPh sb="14" eb="16">
      <t>カツドウ</t>
    </rPh>
    <rPh sb="16" eb="18">
      <t>チョウサ</t>
    </rPh>
    <phoneticPr fontId="2"/>
  </si>
  <si>
    <t>年間商品販売額</t>
    <rPh sb="0" eb="2">
      <t>ネンカン</t>
    </rPh>
    <rPh sb="2" eb="4">
      <t>ショウヒン</t>
    </rPh>
    <rPh sb="4" eb="7">
      <t>ハンバイガク</t>
    </rPh>
    <phoneticPr fontId="2"/>
  </si>
  <si>
    <t>注3　平成19年、26年は商業統計調査、平成２８年は経済センサス－活動調査による。</t>
    <rPh sb="0" eb="1">
      <t>チュウ</t>
    </rPh>
    <rPh sb="3" eb="5">
      <t>ヘイセイ</t>
    </rPh>
    <rPh sb="7" eb="8">
      <t>ネン</t>
    </rPh>
    <rPh sb="11" eb="12">
      <t>ネン</t>
    </rPh>
    <rPh sb="13" eb="15">
      <t>ショウギョウ</t>
    </rPh>
    <rPh sb="15" eb="17">
      <t>トウケイ</t>
    </rPh>
    <rPh sb="17" eb="19">
      <t>チョウサ</t>
    </rPh>
    <rPh sb="20" eb="22">
      <t>ヘイセイ</t>
    </rPh>
    <rPh sb="24" eb="25">
      <t>ネン</t>
    </rPh>
    <rPh sb="26" eb="28">
      <t>ケイザイ</t>
    </rPh>
    <rPh sb="33" eb="35">
      <t>カツドウ</t>
    </rPh>
    <rPh sb="35" eb="37">
      <t>チョウサ</t>
    </rPh>
    <phoneticPr fontId="2"/>
  </si>
  <si>
    <t>資料：総務室（商業統計調査、経済センサス－活動調査）</t>
  </si>
  <si>
    <t>注1　平成２６年は、経済センサス－基礎調査の数値。</t>
    <phoneticPr fontId="2"/>
  </si>
  <si>
    <t>注2　平成２８年は、経済センサス－活動調査の数値。</t>
  </si>
  <si>
    <t>（各年６月１日現在調）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</si>
  <si>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>５．産業中分類別事業所数、従業者数、現金給与総額、原材料使用額等、製造品出荷額等</t>
    <rPh sb="2" eb="4">
      <t>サンギョウ</t>
    </rPh>
    <rPh sb="4" eb="5">
      <t>チュウ</t>
    </rPh>
    <rPh sb="5" eb="7">
      <t>ブンルイ</t>
    </rPh>
    <rPh sb="7" eb="8">
      <t>ベツ</t>
    </rPh>
    <rPh sb="8" eb="11">
      <t>ジギョウショ</t>
    </rPh>
    <rPh sb="11" eb="12">
      <t>スウ</t>
    </rPh>
    <rPh sb="13" eb="14">
      <t>ジュウ</t>
    </rPh>
    <rPh sb="14" eb="17">
      <t>ギョウシャスウ</t>
    </rPh>
    <rPh sb="18" eb="20">
      <t>ゲンキン</t>
    </rPh>
    <rPh sb="20" eb="22">
      <t>キュウヨ</t>
    </rPh>
    <rPh sb="22" eb="24">
      <t>ソウガク</t>
    </rPh>
    <rPh sb="25" eb="28">
      <t>ゲンザイリョウ</t>
    </rPh>
    <rPh sb="28" eb="30">
      <t>シヨウ</t>
    </rPh>
    <rPh sb="30" eb="32">
      <t>ガクナド</t>
    </rPh>
    <phoneticPr fontId="2"/>
  </si>
  <si>
    <t>６．商業の推移</t>
    <rPh sb="2" eb="4">
      <t>ショウギョウ</t>
    </rPh>
    <rPh sb="5" eb="7">
      <t>スイイ</t>
    </rPh>
    <phoneticPr fontId="2"/>
  </si>
  <si>
    <t>７．産業中分類別事業所数、従業者数及び年間商品販売額</t>
    <rPh sb="2" eb="4">
      <t>サンギョウ</t>
    </rPh>
    <rPh sb="4" eb="5">
      <t>チュウ</t>
    </rPh>
    <rPh sb="5" eb="7">
      <t>ブンルイ</t>
    </rPh>
    <rPh sb="7" eb="8">
      <t>ベツ</t>
    </rPh>
    <rPh sb="8" eb="11">
      <t>ジギョウショ</t>
    </rPh>
    <rPh sb="11" eb="12">
      <t>スウ</t>
    </rPh>
    <rPh sb="13" eb="16">
      <t>ジュウギョウシャ</t>
    </rPh>
    <rPh sb="16" eb="17">
      <t>スウ</t>
    </rPh>
    <rPh sb="17" eb="18">
      <t>オヨ</t>
    </rPh>
    <rPh sb="19" eb="21">
      <t>ネンカン</t>
    </rPh>
    <rPh sb="21" eb="23">
      <t>ショウヒン</t>
    </rPh>
    <rPh sb="23" eb="26">
      <t>ハンバイガク</t>
    </rPh>
    <phoneticPr fontId="2"/>
  </si>
  <si>
    <t>８．従業者規模別事業所数、従業者数及び年間商品販売額</t>
    <rPh sb="2" eb="4">
      <t>ジュウギョウ</t>
    </rPh>
    <rPh sb="4" eb="5">
      <t>シャ</t>
    </rPh>
    <rPh sb="5" eb="7">
      <t>キボ</t>
    </rPh>
    <rPh sb="7" eb="8">
      <t>ベツ</t>
    </rPh>
    <rPh sb="8" eb="11">
      <t>ジギョウショ</t>
    </rPh>
    <rPh sb="11" eb="12">
      <t>スウ</t>
    </rPh>
    <rPh sb="13" eb="14">
      <t>ジュウ</t>
    </rPh>
    <rPh sb="14" eb="17">
      <t>ギョウシャスウ</t>
    </rPh>
    <rPh sb="17" eb="18">
      <t>オヨ</t>
    </rPh>
    <rPh sb="19" eb="21">
      <t>ネンカン</t>
    </rPh>
    <rPh sb="21" eb="23">
      <t>ショウヒン</t>
    </rPh>
    <rPh sb="23" eb="25">
      <t>ハンバイ</t>
    </rPh>
    <rPh sb="25" eb="26">
      <t>ガク</t>
    </rPh>
    <phoneticPr fontId="2"/>
  </si>
  <si>
    <t>９．京田辺市商工会</t>
    <rPh sb="2" eb="3">
      <t>キョウ</t>
    </rPh>
    <rPh sb="3" eb="5">
      <t>タナベ</t>
    </rPh>
    <rPh sb="5" eb="6">
      <t>シ</t>
    </rPh>
    <rPh sb="6" eb="9">
      <t>ショウコウカイ</t>
    </rPh>
    <phoneticPr fontId="2"/>
  </si>
  <si>
    <t>１０．農家数及び農家人口</t>
    <rPh sb="3" eb="5">
      <t>ノウカ</t>
    </rPh>
    <rPh sb="5" eb="6">
      <t>スウ</t>
    </rPh>
    <rPh sb="6" eb="7">
      <t>オヨ</t>
    </rPh>
    <rPh sb="8" eb="9">
      <t>ノウギョウ</t>
    </rPh>
    <rPh sb="9" eb="10">
      <t>イエ</t>
    </rPh>
    <rPh sb="10" eb="12">
      <t>ジンコウ</t>
    </rPh>
    <phoneticPr fontId="2"/>
  </si>
  <si>
    <t>１１．年齢別世帯員数</t>
    <rPh sb="3" eb="5">
      <t>ネンレイ</t>
    </rPh>
    <rPh sb="5" eb="6">
      <t>ベツ</t>
    </rPh>
    <rPh sb="6" eb="9">
      <t>セタイイン</t>
    </rPh>
    <rPh sb="9" eb="10">
      <t>スウ</t>
    </rPh>
    <phoneticPr fontId="2"/>
  </si>
  <si>
    <t>１２．専業･兼業別農家数</t>
    <rPh sb="3" eb="5">
      <t>センギョウ</t>
    </rPh>
    <rPh sb="6" eb="8">
      <t>ケンギョウ</t>
    </rPh>
    <rPh sb="8" eb="9">
      <t>ベツ</t>
    </rPh>
    <rPh sb="9" eb="11">
      <t>ノウカ</t>
    </rPh>
    <rPh sb="11" eb="12">
      <t>スウ</t>
    </rPh>
    <phoneticPr fontId="2"/>
  </si>
  <si>
    <t>１３．経営耕地面積</t>
    <rPh sb="3" eb="5">
      <t>ケイエイ</t>
    </rPh>
    <rPh sb="5" eb="7">
      <t>コウチ</t>
    </rPh>
    <rPh sb="7" eb="9">
      <t>メンセキ</t>
    </rPh>
    <phoneticPr fontId="2"/>
  </si>
  <si>
    <t>１４．経営耕地面積規模別農家数</t>
    <rPh sb="3" eb="5">
      <t>ケイエイ</t>
    </rPh>
    <rPh sb="5" eb="7">
      <t>コウチ</t>
    </rPh>
    <rPh sb="7" eb="9">
      <t>メンセキ</t>
    </rPh>
    <rPh sb="9" eb="11">
      <t>キボ</t>
    </rPh>
    <rPh sb="11" eb="12">
      <t>ベツ</t>
    </rPh>
    <rPh sb="12" eb="14">
      <t>ノウカ</t>
    </rPh>
    <rPh sb="14" eb="15">
      <t>スウ</t>
    </rPh>
    <phoneticPr fontId="2"/>
  </si>
  <si>
    <t>１５．農産物販売金額別農家数</t>
    <rPh sb="3" eb="6">
      <t>ノウサンブツ</t>
    </rPh>
    <rPh sb="6" eb="8">
      <t>ハンバイ</t>
    </rPh>
    <rPh sb="8" eb="10">
      <t>キンガク</t>
    </rPh>
    <rPh sb="10" eb="11">
      <t>ベツ</t>
    </rPh>
    <rPh sb="11" eb="13">
      <t>ノウカ</t>
    </rPh>
    <rPh sb="13" eb="14">
      <t>スウ</t>
    </rPh>
    <phoneticPr fontId="2"/>
  </si>
  <si>
    <t>１６．農産物販売金額１位の部門別農家数</t>
    <rPh sb="3" eb="6">
      <t>ノウサンブツ</t>
    </rPh>
    <rPh sb="6" eb="8">
      <t>ハンバイ</t>
    </rPh>
    <rPh sb="8" eb="10">
      <t>キンガク</t>
    </rPh>
    <rPh sb="11" eb="12">
      <t>イ</t>
    </rPh>
    <rPh sb="13" eb="16">
      <t>ブモンベツ</t>
    </rPh>
    <rPh sb="16" eb="18">
      <t>ノウカ</t>
    </rPh>
    <rPh sb="18" eb="19">
      <t>スウ</t>
    </rPh>
    <phoneticPr fontId="2"/>
  </si>
  <si>
    <t>１７．農作物の類別作付け面積</t>
    <rPh sb="3" eb="6">
      <t>ノウサクモツ</t>
    </rPh>
    <rPh sb="7" eb="9">
      <t>ルイベツ</t>
    </rPh>
    <rPh sb="9" eb="11">
      <t>サクツ</t>
    </rPh>
    <rPh sb="12" eb="14">
      <t>メンセキ</t>
    </rPh>
    <phoneticPr fontId="2"/>
  </si>
  <si>
    <t>１８．家畜飼養頭羽数</t>
    <rPh sb="3" eb="5">
      <t>カチク</t>
    </rPh>
    <rPh sb="5" eb="7">
      <t>シヨウ</t>
    </rPh>
    <rPh sb="7" eb="8">
      <t>アタマ</t>
    </rPh>
    <rPh sb="8" eb="9">
      <t>ハネ</t>
    </rPh>
    <rPh sb="9" eb="10">
      <t>カズ</t>
    </rPh>
    <phoneticPr fontId="2"/>
  </si>
  <si>
    <t>１９．農用機械個人所有台数</t>
    <rPh sb="3" eb="4">
      <t>ノウ</t>
    </rPh>
    <rPh sb="4" eb="5">
      <t>ヨウ</t>
    </rPh>
    <rPh sb="5" eb="7">
      <t>キカイ</t>
    </rPh>
    <rPh sb="7" eb="9">
      <t>コジン</t>
    </rPh>
    <rPh sb="9" eb="11">
      <t>ショユウ</t>
    </rPh>
    <rPh sb="11" eb="13">
      <t>ダイスウ</t>
    </rPh>
    <phoneticPr fontId="2"/>
  </si>
  <si>
    <t>２０．農作物（水稲）の収穫量</t>
    <rPh sb="3" eb="6">
      <t>ノウサクモツ</t>
    </rPh>
    <rPh sb="7" eb="9">
      <t>スイトウ</t>
    </rPh>
    <rPh sb="11" eb="13">
      <t>シュウカク</t>
    </rPh>
    <rPh sb="13" eb="14">
      <t>リョウ</t>
    </rPh>
    <phoneticPr fontId="2"/>
  </si>
  <si>
    <t>２１．農地転用の状況</t>
    <rPh sb="3" eb="5">
      <t>ノウチ</t>
    </rPh>
    <rPh sb="5" eb="7">
      <t>テンヨウ</t>
    </rPh>
    <rPh sb="8" eb="10">
      <t>ジョウキョウ</t>
    </rPh>
    <phoneticPr fontId="2"/>
  </si>
  <si>
    <t>２２．施設園芸の推移</t>
    <rPh sb="3" eb="5">
      <t>シセツ</t>
    </rPh>
    <rPh sb="5" eb="7">
      <t>エンゲイ</t>
    </rPh>
    <rPh sb="8" eb="10">
      <t>スイイ</t>
    </rPh>
    <phoneticPr fontId="2"/>
  </si>
  <si>
    <t>２３．茶園面積</t>
    <rPh sb="3" eb="5">
      <t>チャエン</t>
    </rPh>
    <rPh sb="5" eb="7">
      <t>メンセキ</t>
    </rPh>
    <phoneticPr fontId="2"/>
  </si>
  <si>
    <t>２４．荒茶生産量</t>
    <rPh sb="3" eb="4">
      <t>アラ</t>
    </rPh>
    <rPh sb="4" eb="5">
      <t>チャ</t>
    </rPh>
    <rPh sb="5" eb="8">
      <t>セイサンリョウ</t>
    </rPh>
    <phoneticPr fontId="2"/>
  </si>
  <si>
    <t>２５．全国茶品評会出品点数及び入賞点数</t>
    <rPh sb="3" eb="5">
      <t>ゼンコク</t>
    </rPh>
    <rPh sb="5" eb="6">
      <t>チャ</t>
    </rPh>
    <rPh sb="6" eb="8">
      <t>ヒンピョウ</t>
    </rPh>
    <rPh sb="8" eb="9">
      <t>カイ</t>
    </rPh>
    <rPh sb="9" eb="11">
      <t>シュッピン</t>
    </rPh>
    <rPh sb="11" eb="13">
      <t>テンスウ</t>
    </rPh>
    <rPh sb="13" eb="14">
      <t>オヨ</t>
    </rPh>
    <rPh sb="15" eb="17">
      <t>ニュウショウ</t>
    </rPh>
    <rPh sb="17" eb="19">
      <t>テンスウ</t>
    </rPh>
    <phoneticPr fontId="2"/>
  </si>
  <si>
    <t>２６．JA京都やましろ（京田辺市分）</t>
    <rPh sb="5" eb="7">
      <t>キョウト</t>
    </rPh>
    <rPh sb="12" eb="16">
      <t>キョウタナベシ</t>
    </rPh>
    <rPh sb="16" eb="17">
      <t>ブン</t>
    </rPh>
    <phoneticPr fontId="2"/>
  </si>
  <si>
    <t>２７．林野面積</t>
    <rPh sb="3" eb="5">
      <t>リンヤ</t>
    </rPh>
    <rPh sb="5" eb="7">
      <t>メンセキ</t>
    </rPh>
    <phoneticPr fontId="2"/>
  </si>
  <si>
    <t>注１　端数処理のため、合計が一致しない場合がある。</t>
    <rPh sb="0" eb="1">
      <t>チュウ</t>
    </rPh>
    <rPh sb="3" eb="5">
      <t>ハスウ</t>
    </rPh>
    <rPh sb="5" eb="7">
      <t>ショリ</t>
    </rPh>
    <rPh sb="11" eb="13">
      <t>ゴウケイ</t>
    </rPh>
    <rPh sb="14" eb="16">
      <t>イッチ</t>
    </rPh>
    <rPh sb="19" eb="21">
      <t>バアイ</t>
    </rPh>
    <phoneticPr fontId="2"/>
  </si>
  <si>
    <t>令和  元年</t>
    <rPh sb="0" eb="2">
      <t>レイワ</t>
    </rPh>
    <rPh sb="4" eb="6">
      <t>ガンネン</t>
    </rPh>
    <phoneticPr fontId="2"/>
  </si>
  <si>
    <t>令和  ２年</t>
    <rPh sb="0" eb="2">
      <t>レイワ</t>
    </rPh>
    <rPh sb="5" eb="6">
      <t>ネン</t>
    </rPh>
    <phoneticPr fontId="2"/>
  </si>
  <si>
    <t>-　</t>
  </si>
  <si>
    <t>X</t>
    <phoneticPr fontId="2"/>
  </si>
  <si>
    <t>X</t>
    <phoneticPr fontId="2"/>
  </si>
  <si>
    <t>X</t>
    <phoneticPr fontId="2"/>
  </si>
  <si>
    <t>Ｘ</t>
  </si>
  <si>
    <t>6</t>
  </si>
  <si>
    <t>令和元年</t>
    <rPh sb="0" eb="2">
      <t>レイワ</t>
    </rPh>
    <rPh sb="2" eb="4">
      <t>ガンネン</t>
    </rPh>
    <phoneticPr fontId="2"/>
  </si>
  <si>
    <t>（令和２年６月１日現在調）</t>
    <rPh sb="1" eb="3">
      <t>レイワ</t>
    </rPh>
    <rPh sb="4" eb="5">
      <t>ネン</t>
    </rPh>
    <rPh sb="6" eb="7">
      <t>ガツ</t>
    </rPh>
    <rPh sb="8" eb="9">
      <t>ニチ</t>
    </rPh>
    <phoneticPr fontId="2"/>
  </si>
  <si>
    <t>-</t>
    <phoneticPr fontId="2"/>
  </si>
  <si>
    <t>-</t>
    <phoneticPr fontId="2"/>
  </si>
  <si>
    <t>-</t>
    <phoneticPr fontId="2"/>
  </si>
  <si>
    <t>令和 元年</t>
    <rPh sb="0" eb="2">
      <t>レイワ</t>
    </rPh>
    <rPh sb="3" eb="5">
      <t>ガンネン</t>
    </rPh>
    <phoneticPr fontId="2"/>
  </si>
  <si>
    <t>令和 2年</t>
    <rPh sb="0" eb="2">
      <t>レイワ</t>
    </rPh>
    <rPh sb="4" eb="5">
      <t>ネン</t>
    </rPh>
    <phoneticPr fontId="2"/>
  </si>
  <si>
    <t>令和　2年</t>
    <rPh sb="0" eb="2">
      <t>レイワ</t>
    </rPh>
    <rPh sb="4" eb="5">
      <t>ネン</t>
    </rPh>
    <phoneticPr fontId="2"/>
  </si>
  <si>
    <t>557(919)</t>
  </si>
  <si>
    <t>501(807)</t>
    <phoneticPr fontId="2"/>
  </si>
  <si>
    <t>…</t>
    <phoneticPr fontId="2"/>
  </si>
  <si>
    <t>…</t>
    <phoneticPr fontId="2"/>
  </si>
  <si>
    <t>…</t>
    <phoneticPr fontId="2"/>
  </si>
  <si>
    <t>注３　農家数の（　）は、総農家（販売農家と自給的農家の合計）の値。</t>
    <rPh sb="0" eb="1">
      <t>チュウ</t>
    </rPh>
    <rPh sb="3" eb="5">
      <t>ノウカ</t>
    </rPh>
    <rPh sb="5" eb="6">
      <t>スウ</t>
    </rPh>
    <rPh sb="12" eb="13">
      <t>ソウ</t>
    </rPh>
    <rPh sb="13" eb="15">
      <t>ノウカ</t>
    </rPh>
    <rPh sb="16" eb="18">
      <t>ハンバイ</t>
    </rPh>
    <rPh sb="18" eb="20">
      <t>ノウカ</t>
    </rPh>
    <rPh sb="21" eb="23">
      <t>ジキュウ</t>
    </rPh>
    <rPh sb="23" eb="24">
      <t>テキ</t>
    </rPh>
    <rPh sb="24" eb="26">
      <t>ノウカ</t>
    </rPh>
    <rPh sb="27" eb="29">
      <t>ゴウケイ</t>
    </rPh>
    <rPh sb="31" eb="32">
      <t>アタイ</t>
    </rPh>
    <phoneticPr fontId="2"/>
  </si>
  <si>
    <t>注１　平成２２年及び平成２７年は、販売農家のみの値。</t>
    <rPh sb="0" eb="1">
      <t>チュウ</t>
    </rPh>
    <rPh sb="3" eb="5">
      <t>ヘイセイ</t>
    </rPh>
    <rPh sb="7" eb="8">
      <t>ネン</t>
    </rPh>
    <rPh sb="8" eb="9">
      <t>オヨ</t>
    </rPh>
    <rPh sb="10" eb="12">
      <t>ヘイセイ</t>
    </rPh>
    <rPh sb="14" eb="15">
      <t>ネン</t>
    </rPh>
    <rPh sb="17" eb="19">
      <t>ハンバイ</t>
    </rPh>
    <rPh sb="19" eb="21">
      <t>ノウカ</t>
    </rPh>
    <rPh sb="24" eb="25">
      <t>アタイ</t>
    </rPh>
    <phoneticPr fontId="2"/>
  </si>
  <si>
    <t>注２　令和２年は、農業に６０日以上従事した世帯員の値。</t>
    <rPh sb="3" eb="5">
      <t>レイワ</t>
    </rPh>
    <rPh sb="6" eb="7">
      <t>ネン</t>
    </rPh>
    <rPh sb="9" eb="11">
      <t>ノウギョウ</t>
    </rPh>
    <rPh sb="14" eb="15">
      <t>ニチ</t>
    </rPh>
    <rPh sb="15" eb="17">
      <t>イジョウ</t>
    </rPh>
    <rPh sb="17" eb="19">
      <t>ジュウジ</t>
    </rPh>
    <rPh sb="21" eb="23">
      <t>セタイ</t>
    </rPh>
    <rPh sb="23" eb="24">
      <t>イン</t>
    </rPh>
    <phoneticPr fontId="2"/>
  </si>
  <si>
    <t>-</t>
    <phoneticPr fontId="2"/>
  </si>
  <si>
    <t>-</t>
    <phoneticPr fontId="2"/>
  </si>
  <si>
    <t>注４　令和２年より専兼業別の項目廃止のため、数値不明。</t>
    <rPh sb="0" eb="1">
      <t>チュウ</t>
    </rPh>
    <rPh sb="3" eb="5">
      <t>レイワ</t>
    </rPh>
    <rPh sb="6" eb="7">
      <t>ネン</t>
    </rPh>
    <rPh sb="9" eb="10">
      <t>セン</t>
    </rPh>
    <rPh sb="10" eb="12">
      <t>ケンギョウ</t>
    </rPh>
    <rPh sb="12" eb="13">
      <t>ベツ</t>
    </rPh>
    <rPh sb="14" eb="16">
      <t>コウモク</t>
    </rPh>
    <rPh sb="16" eb="18">
      <t>ハイシ</t>
    </rPh>
    <rPh sb="22" eb="24">
      <t>スウチ</t>
    </rPh>
    <rPh sb="24" eb="26">
      <t>フメイ</t>
    </rPh>
    <phoneticPr fontId="2"/>
  </si>
  <si>
    <t>注２　令和２年より専兼業別の項目廃止のため、数値不明。</t>
    <rPh sb="0" eb="1">
      <t>チュウ</t>
    </rPh>
    <rPh sb="3" eb="5">
      <t>レイワ</t>
    </rPh>
    <rPh sb="6" eb="7">
      <t>ネン</t>
    </rPh>
    <phoneticPr fontId="2"/>
  </si>
  <si>
    <t>令和　2年　</t>
    <rPh sb="0" eb="2">
      <t>レイワ</t>
    </rPh>
    <rPh sb="4" eb="5">
      <t>ネン</t>
    </rPh>
    <phoneticPr fontId="2"/>
  </si>
  <si>
    <t xml:space="preserve">… </t>
    <phoneticPr fontId="2"/>
  </si>
  <si>
    <t>…</t>
    <phoneticPr fontId="2"/>
  </si>
  <si>
    <t xml:space="preserve">… </t>
    <phoneticPr fontId="2"/>
  </si>
  <si>
    <t xml:space="preserve">… </t>
    <phoneticPr fontId="2"/>
  </si>
  <si>
    <t xml:space="preserve">… 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</si>
  <si>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</si>
  <si>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</si>
  <si>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</si>
  <si>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</si>
  <si>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令和元年</t>
    <rPh sb="0" eb="2">
      <t>レイワ</t>
    </rPh>
    <rPh sb="2" eb="4">
      <t>ガンネン</t>
    </rPh>
    <phoneticPr fontId="2"/>
  </si>
  <si>
    <t>令和　元年</t>
    <rPh sb="0" eb="2">
      <t>レイワ</t>
    </rPh>
    <rPh sb="3" eb="5">
      <t>ガンネン</t>
    </rPh>
    <phoneticPr fontId="2"/>
  </si>
  <si>
    <t>準職33名含む</t>
  </si>
  <si>
    <t>準職46名含む</t>
  </si>
  <si>
    <t>（令和３年４月１日現在調）</t>
    <rPh sb="1" eb="3">
      <t>レイワ</t>
    </rPh>
    <rPh sb="4" eb="5">
      <t>ネン</t>
    </rPh>
    <rPh sb="6" eb="7">
      <t>ガツ</t>
    </rPh>
    <rPh sb="7" eb="9">
      <t>イチニチ</t>
    </rPh>
    <rPh sb="9" eb="11">
      <t>ゲンザイ</t>
    </rPh>
    <rPh sb="11" eb="12">
      <t>シラ</t>
    </rPh>
    <phoneticPr fontId="2"/>
  </si>
  <si>
    <t>1</t>
  </si>
  <si>
    <t>3</t>
  </si>
  <si>
    <t>準職42名含む</t>
    <phoneticPr fontId="2"/>
  </si>
  <si>
    <t>２８．金融機関店舗数</t>
    <rPh sb="3" eb="5">
      <t>キンユウ</t>
    </rPh>
    <rPh sb="5" eb="7">
      <t>キカン</t>
    </rPh>
    <rPh sb="7" eb="10">
      <t>テンポスウ</t>
    </rPh>
    <phoneticPr fontId="2"/>
  </si>
  <si>
    <t>注２　実数は実店舗数。（）内は店舗内店舗を含む店舗数。</t>
    <rPh sb="0" eb="1">
      <t>チュウ</t>
    </rPh>
    <rPh sb="3" eb="5">
      <t>ジッスウ</t>
    </rPh>
    <rPh sb="6" eb="7">
      <t>ジツ</t>
    </rPh>
    <rPh sb="7" eb="9">
      <t>テンポ</t>
    </rPh>
    <rPh sb="9" eb="10">
      <t>スウ</t>
    </rPh>
    <rPh sb="13" eb="14">
      <t>ナイ</t>
    </rPh>
    <rPh sb="15" eb="17">
      <t>テンポ</t>
    </rPh>
    <rPh sb="17" eb="18">
      <t>ナイ</t>
    </rPh>
    <rPh sb="18" eb="20">
      <t>テンポ</t>
    </rPh>
    <rPh sb="21" eb="22">
      <t>フク</t>
    </rPh>
    <rPh sb="23" eb="26">
      <t>テンポスウ</t>
    </rPh>
    <phoneticPr fontId="1"/>
  </si>
  <si>
    <t>注１　支所・出張所を含む。ATMのみの出張所は含まない。</t>
    <rPh sb="0" eb="1">
      <t>チュウ</t>
    </rPh>
    <rPh sb="3" eb="5">
      <t>シショ</t>
    </rPh>
    <rPh sb="6" eb="9">
      <t>シュッチョウショ</t>
    </rPh>
    <rPh sb="10" eb="11">
      <t>フク</t>
    </rPh>
    <rPh sb="19" eb="22">
      <t>シュッチョウジョ</t>
    </rPh>
    <rPh sb="23" eb="24">
      <t>フク</t>
    </rPh>
    <phoneticPr fontId="1"/>
  </si>
  <si>
    <t>20 (23)</t>
  </si>
  <si>
    <t>5 (7)</t>
  </si>
  <si>
    <t>6 (6)</t>
  </si>
  <si>
    <t>1 (2)</t>
  </si>
  <si>
    <t>8 (8)</t>
  </si>
  <si>
    <t>令和 2年</t>
    <rPh sb="0" eb="2">
      <t>レイワ</t>
    </rPh>
    <rPh sb="4" eb="5">
      <t>ネン</t>
    </rPh>
    <phoneticPr fontId="2"/>
  </si>
  <si>
    <t>…</t>
  </si>
  <si>
    <t>‐</t>
  </si>
  <si>
    <t>注２　令和２年より休耕地の項目廃止のため、数値不明。</t>
    <rPh sb="9" eb="12">
      <t>キュウコウチ</t>
    </rPh>
    <phoneticPr fontId="2"/>
  </si>
  <si>
    <t>注２　令和２年度は100～300万円未満、500～1,000万円未満として集計。</t>
    <rPh sb="0" eb="1">
      <t>チュウ</t>
    </rPh>
    <rPh sb="3" eb="5">
      <t>レイワ</t>
    </rPh>
    <rPh sb="6" eb="8">
      <t>ネンド</t>
    </rPh>
    <rPh sb="16" eb="18">
      <t>マンエン</t>
    </rPh>
    <rPh sb="18" eb="20">
      <t>ミマン</t>
    </rPh>
    <rPh sb="30" eb="32">
      <t>マンエン</t>
    </rPh>
    <rPh sb="32" eb="34">
      <t>ミマン</t>
    </rPh>
    <rPh sb="37" eb="39">
      <t>シュウケイ</t>
    </rPh>
    <phoneticPr fontId="2"/>
  </si>
  <si>
    <t>-</t>
    <phoneticPr fontId="2"/>
  </si>
  <si>
    <t>注１　平成２２年、２７年は販売農家のみの値。</t>
    <rPh sb="0" eb="1">
      <t>チュウ</t>
    </rPh>
    <rPh sb="3" eb="5">
      <t>ヘイセイ</t>
    </rPh>
    <rPh sb="7" eb="8">
      <t>ネン</t>
    </rPh>
    <rPh sb="11" eb="12">
      <t>ネン</t>
    </rPh>
    <rPh sb="20" eb="21">
      <t>アタイ</t>
    </rPh>
    <phoneticPr fontId="2"/>
  </si>
  <si>
    <t>注１　平成２２年、２７年は販売農家のみの値。</t>
    <rPh sb="0" eb="1">
      <t>チュウ</t>
    </rPh>
    <rPh sb="3" eb="5">
      <t>ヘイセイ</t>
    </rPh>
    <rPh sb="7" eb="8">
      <t>ネン</t>
    </rPh>
    <rPh sb="11" eb="12">
      <t>ネン</t>
    </rPh>
    <rPh sb="13" eb="15">
      <t>ハンバイ</t>
    </rPh>
    <rPh sb="15" eb="17">
      <t>ノウカ</t>
    </rPh>
    <rPh sb="20" eb="21">
      <t>アタイ</t>
    </rPh>
    <phoneticPr fontId="2"/>
  </si>
  <si>
    <t>注１　平成２２年、２７年は販売農家のみの値。</t>
    <rPh sb="0" eb="1">
      <t>チュウ</t>
    </rPh>
    <rPh sb="20" eb="21">
      <t>アタイ</t>
    </rPh>
    <phoneticPr fontId="2"/>
  </si>
  <si>
    <t>-</t>
    <phoneticPr fontId="2"/>
  </si>
  <si>
    <t>注３　令和２年より農用機械個人所有台数の項目廃止のため、数値不明。</t>
    <phoneticPr fontId="2"/>
  </si>
  <si>
    <t>令和　2年</t>
    <rPh sb="0" eb="2">
      <t>レイワ</t>
    </rPh>
    <rPh sb="4" eb="5">
      <t>ネン</t>
    </rPh>
    <phoneticPr fontId="2"/>
  </si>
  <si>
    <t>-</t>
    <phoneticPr fontId="2"/>
  </si>
  <si>
    <t>X</t>
    <phoneticPr fontId="2"/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</si>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</sst>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;&quot;△ &quot;#,##0"/>
    <numFmt numFmtId="178" formatCode="0_);[Red]\(0\)"/>
    <numFmt numFmtId="179" formatCode="#,##0_);[Red]\(#,##0\)"/>
    <numFmt numFmtId="180" formatCode="#,##0.0_);[Red]\(#,##0.0\)"/>
    <numFmt numFmtId="181" formatCode="#,##0_);\(#,##0\)"/>
    <numFmt numFmtId="182" formatCode="#,##0.0;&quot;△ &quot;#,##0.0"/>
    <numFmt numFmtId="183" formatCode="0&quot; 年&quot;"/>
    <numFmt numFmtId="184" formatCode="&quot;平成&quot;0&quot;年&quot;"/>
    <numFmt numFmtId="185" formatCode="0&quot;年&quot;"/>
    <numFmt numFmtId="186" formatCode="&quot;平成 &quot;0&quot;年&quot;"/>
    <numFmt numFmtId="187" formatCode="#,##0\ ;\-#,###\ ;\-\ "/>
    <numFmt numFmtId="188" formatCode="@\ "/>
    <numFmt numFmtId="189" formatCode="#,##0\ ;&quot;△ &quot;#,##0\ ;@\ "/>
    <numFmt numFmtId="190" formatCode="#,##0\ ;&quot;△ &quot;#,##0\ ;\-\ "/>
    <numFmt numFmtId="191" formatCode="#,##0\ ;&quot;△ &quot;#,##0\ ;\-\ \ "/>
    <numFmt numFmtId="192" formatCode="#,##0_);[Red]\(#,##0\);@\ "/>
    <numFmt numFmtId="193" formatCode="#,##0\ ;&quot;△ &quot;#,##0\ ;\-\ \ ;@\ "/>
    <numFmt numFmtId="194" formatCode="&quot;平成 &quot;0&quot;年　&quot;"/>
    <numFmt numFmtId="195" formatCode="0&quot;年　&quot;"/>
    <numFmt numFmtId="196" formatCode="&quot;平成  &quot;0&quot;年&quot;"/>
    <numFmt numFmtId="197" formatCode="&quot;平成  &quot;0&quot;年　&quot;"/>
    <numFmt numFmtId="198" formatCode="#,##0\ "/>
    <numFmt numFmtId="199" formatCode="#,##0.00\ \ "/>
    <numFmt numFmtId="200" formatCode="#,##0.0\ "/>
    <numFmt numFmtId="201" formatCode="#,##0\ ;\-#,###\ ;\-\ \ ;@\ "/>
    <numFmt numFmtId="202" formatCode="#,##0.00_ ;&quot;△ &quot;#,##0.00_ ;@_ "/>
    <numFmt numFmtId="203" formatCode="0.0_);[Red]\(0.0\)"/>
    <numFmt numFmtId="204" formatCode="#,##0_ ;[Red]\-#,##0\ "/>
    <numFmt numFmtId="205" formatCode="_ * #,##0;_ * \-#,##0;_ * &quot;-&quot;\ ;_ @\ "/>
    <numFmt numFmtId="206" formatCode="&quot;¥&quot;#,##0_);[Red]\(&quot;¥&quot;#,##0\)"/>
    <numFmt numFmtId="207" formatCode="&quot;令和 &quot;0&quot;年&quot;"/>
    <numFmt numFmtId="208" formatCode="&quot;令和&quot;\ 0&quot;年&quot;"/>
    <numFmt numFmtId="209" formatCode="0_ 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29" borderId="59" applyNumberFormat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" fillId="11" borderId="60" applyNumberFormat="0" applyFont="0" applyAlignment="0" applyProtection="0">
      <alignment vertical="center"/>
    </xf>
    <xf numFmtId="0" fontId="32" fillId="0" borderId="61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6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5" fillId="0" borderId="63" applyNumberFormat="0" applyFill="0" applyAlignment="0" applyProtection="0">
      <alignment vertical="center"/>
    </xf>
    <xf numFmtId="0" fontId="36" fillId="0" borderId="64" applyNumberFormat="0" applyFill="0" applyAlignment="0" applyProtection="0">
      <alignment vertical="center"/>
    </xf>
    <xf numFmtId="0" fontId="37" fillId="0" borderId="6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66" applyNumberFormat="0" applyFill="0" applyAlignment="0" applyProtection="0">
      <alignment vertical="center"/>
    </xf>
    <xf numFmtId="0" fontId="38" fillId="32" borderId="67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62" applyNumberFormat="0" applyAlignment="0" applyProtection="0">
      <alignment vertical="center"/>
    </xf>
    <xf numFmtId="0" fontId="1" fillId="0" borderId="0"/>
    <xf numFmtId="0" fontId="41" fillId="33" borderId="0" applyNumberFormat="0" applyBorder="0" applyAlignment="0" applyProtection="0">
      <alignment vertical="center"/>
    </xf>
  </cellStyleXfs>
  <cellXfs count="1073">
    <xf numFmtId="0" fontId="0" fillId="0" borderId="0" xfId="0" applyAlignment="1"/>
    <xf numFmtId="177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4" fillId="0" borderId="0" xfId="0" applyFont="1" applyFill="1" applyAlignment="1"/>
    <xf numFmtId="177" fontId="3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Border="1" applyAlignment="1">
      <alignment vertical="center" shrinkToFit="1"/>
    </xf>
    <xf numFmtId="182" fontId="5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/>
    </xf>
    <xf numFmtId="0" fontId="16" fillId="0" borderId="0" xfId="0" applyFont="1" applyFill="1" applyAlignment="1">
      <alignment vertical="center"/>
    </xf>
    <xf numFmtId="177" fontId="13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Alignment="1"/>
    <xf numFmtId="0" fontId="8" fillId="0" borderId="1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177" fontId="8" fillId="0" borderId="0" xfId="0" applyNumberFormat="1" applyFont="1" applyFill="1" applyBorder="1" applyAlignment="1">
      <alignment horizontal="left" vertical="center" shrinkToFit="1"/>
    </xf>
    <xf numFmtId="179" fontId="8" fillId="0" borderId="0" xfId="0" applyNumberFormat="1" applyFont="1" applyFill="1" applyBorder="1" applyAlignment="1">
      <alignment vertical="center"/>
    </xf>
    <xf numFmtId="180" fontId="8" fillId="0" borderId="0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distributed" vertical="center" indent="1"/>
    </xf>
    <xf numFmtId="0" fontId="5" fillId="10" borderId="0" xfId="0" applyFont="1" applyFill="1" applyAlignment="1">
      <alignment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/>
    <xf numFmtId="177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1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 wrapText="1"/>
    </xf>
    <xf numFmtId="0" fontId="8" fillId="0" borderId="0" xfId="0" applyFont="1" applyFill="1" applyBorder="1" applyAlignment="1">
      <alignment horizontal="distributed" vertical="center" wrapText="1" indent="1" shrinkToFit="1"/>
    </xf>
    <xf numFmtId="0" fontId="8" fillId="0" borderId="4" xfId="0" applyFont="1" applyFill="1" applyBorder="1" applyAlignment="1">
      <alignment horizontal="distributed" vertical="center" wrapText="1" indent="1" shrinkToFit="1"/>
    </xf>
    <xf numFmtId="0" fontId="8" fillId="0" borderId="0" xfId="0" applyFont="1" applyFill="1" applyBorder="1" applyAlignment="1">
      <alignment horizontal="left" vertical="center" shrinkToFit="1"/>
    </xf>
    <xf numFmtId="181" fontId="5" fillId="0" borderId="0" xfId="0" applyNumberFormat="1" applyFont="1" applyFill="1" applyAlignment="1">
      <alignment horizontal="center" vertical="center"/>
    </xf>
    <xf numFmtId="0" fontId="8" fillId="0" borderId="5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177" fontId="5" fillId="0" borderId="0" xfId="0" applyNumberFormat="1" applyFont="1" applyFill="1" applyAlignment="1">
      <alignment horizontal="center" vertical="center" shrinkToFit="1"/>
    </xf>
    <xf numFmtId="177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177" fontId="5" fillId="0" borderId="0" xfId="0" applyNumberFormat="1" applyFont="1" applyFill="1" applyAlignment="1">
      <alignment horizontal="distributed" vertical="center" shrinkToFit="1"/>
    </xf>
    <xf numFmtId="0" fontId="0" fillId="0" borderId="0" xfId="0" applyFont="1" applyFill="1" applyBorder="1" applyAlignment="1">
      <alignment vertical="center"/>
    </xf>
    <xf numFmtId="177" fontId="8" fillId="0" borderId="0" xfId="0" applyNumberFormat="1" applyFont="1" applyFill="1" applyAlignment="1">
      <alignment horizontal="center" vertical="center" shrinkToFit="1"/>
    </xf>
    <xf numFmtId="0" fontId="8" fillId="0" borderId="1" xfId="0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horizontal="center" vertical="center" shrinkToFit="1"/>
    </xf>
    <xf numFmtId="177" fontId="8" fillId="0" borderId="4" xfId="0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vertical="center"/>
    </xf>
    <xf numFmtId="0" fontId="0" fillId="0" borderId="0" xfId="0" applyFont="1" applyFill="1" applyAlignment="1">
      <alignment horizontal="distributed" vertical="center" wrapText="1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0" fillId="0" borderId="0" xfId="0" applyFont="1" applyFill="1" applyAlignment="1"/>
    <xf numFmtId="0" fontId="4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Alignment="1">
      <alignment horizontal="left" vertical="center" shrinkToFi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/>
    </xf>
    <xf numFmtId="0" fontId="8" fillId="0" borderId="0" xfId="0" applyFont="1" applyFill="1" applyAlignment="1">
      <alignment vertical="center" shrinkToFit="1"/>
    </xf>
    <xf numFmtId="0" fontId="8" fillId="0" borderId="9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right" vertical="top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6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horizontal="right"/>
    </xf>
    <xf numFmtId="0" fontId="8" fillId="0" borderId="2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179" fontId="8" fillId="0" borderId="4" xfId="0" applyNumberFormat="1" applyFont="1" applyFill="1" applyBorder="1" applyAlignment="1">
      <alignment horizontal="right" vertical="center"/>
    </xf>
    <xf numFmtId="0" fontId="8" fillId="0" borderId="1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right" vertical="center" indent="1"/>
    </xf>
    <xf numFmtId="183" fontId="14" fillId="0" borderId="2" xfId="0" applyNumberFormat="1" applyFont="1" applyFill="1" applyBorder="1" applyAlignment="1">
      <alignment horizontal="distributed" vertical="center"/>
    </xf>
    <xf numFmtId="183" fontId="18" fillId="0" borderId="2" xfId="0" applyNumberFormat="1" applyFont="1" applyFill="1" applyBorder="1" applyAlignment="1">
      <alignment horizontal="distributed" vertical="center"/>
    </xf>
    <xf numFmtId="188" fontId="14" fillId="0" borderId="2" xfId="0" applyNumberFormat="1" applyFont="1" applyFill="1" applyBorder="1" applyAlignment="1">
      <alignment horizontal="right" vertical="center" indent="1"/>
    </xf>
    <xf numFmtId="176" fontId="14" fillId="0" borderId="2" xfId="0" applyNumberFormat="1" applyFont="1" applyFill="1" applyBorder="1" applyAlignment="1">
      <alignment horizontal="right" vertical="center" indent="1"/>
    </xf>
    <xf numFmtId="179" fontId="5" fillId="0" borderId="0" xfId="0" applyNumberFormat="1" applyFont="1" applyFill="1" applyBorder="1" applyAlignment="1">
      <alignment horizontal="right" vertical="center"/>
    </xf>
    <xf numFmtId="179" fontId="12" fillId="0" borderId="1" xfId="0" applyNumberFormat="1" applyFont="1" applyFill="1" applyBorder="1" applyAlignment="1">
      <alignment horizontal="center" vertical="center" wrapText="1" shrinkToFit="1"/>
    </xf>
    <xf numFmtId="179" fontId="8" fillId="0" borderId="1" xfId="0" applyNumberFormat="1" applyFont="1" applyFill="1" applyBorder="1" applyAlignment="1">
      <alignment horizontal="right" vertical="center"/>
    </xf>
    <xf numFmtId="179" fontId="8" fillId="0" borderId="14" xfId="0" applyNumberFormat="1" applyFont="1" applyFill="1" applyBorder="1" applyAlignment="1">
      <alignment horizontal="left" vertical="center"/>
    </xf>
    <xf numFmtId="179" fontId="8" fillId="0" borderId="12" xfId="0" applyNumberFormat="1" applyFont="1" applyFill="1" applyBorder="1" applyAlignment="1">
      <alignment horizontal="right" vertical="center"/>
    </xf>
    <xf numFmtId="179" fontId="8" fillId="0" borderId="13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16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185" fontId="18" fillId="0" borderId="0" xfId="0" applyNumberFormat="1" applyFont="1" applyFill="1" applyBorder="1" applyAlignment="1" applyProtection="1">
      <alignment horizontal="right" vertical="center" indent="1"/>
    </xf>
    <xf numFmtId="179" fontId="18" fillId="0" borderId="0" xfId="0" applyNumberFormat="1" applyFont="1" applyFill="1" applyBorder="1" applyAlignment="1" applyProtection="1">
      <alignment horizontal="right" vertical="center"/>
      <protection locked="0"/>
    </xf>
    <xf numFmtId="0" fontId="29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0" fontId="8" fillId="0" borderId="2" xfId="0" applyFont="1" applyFill="1" applyBorder="1" applyAlignment="1" applyProtection="1">
      <alignment horizontal="left" vertical="center"/>
    </xf>
    <xf numFmtId="193" fontId="8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 wrapText="1"/>
    </xf>
    <xf numFmtId="0" fontId="8" fillId="0" borderId="4" xfId="0" applyFont="1" applyFill="1" applyBorder="1" applyAlignment="1">
      <alignment horizontal="right" vertical="center" wrapText="1"/>
    </xf>
    <xf numFmtId="202" fontId="8" fillId="0" borderId="0" xfId="0" applyNumberFormat="1" applyFont="1" applyFill="1" applyBorder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2" xfId="0" applyFont="1" applyFill="1" applyBorder="1" applyAlignment="1">
      <alignment vertical="center"/>
    </xf>
    <xf numFmtId="0" fontId="4" fillId="12" borderId="0" xfId="0" applyFont="1" applyFill="1" applyAlignment="1">
      <alignment vertical="center"/>
    </xf>
    <xf numFmtId="0" fontId="4" fillId="12" borderId="0" xfId="0" applyFont="1" applyFill="1" applyAlignment="1"/>
    <xf numFmtId="177" fontId="5" fillId="12" borderId="0" xfId="0" applyNumberFormat="1" applyFont="1" applyFill="1" applyAlignment="1">
      <alignment horizontal="left" vertical="center"/>
    </xf>
    <xf numFmtId="0" fontId="11" fillId="12" borderId="0" xfId="0" applyFont="1" applyFill="1" applyAlignment="1">
      <alignment vertical="center"/>
    </xf>
    <xf numFmtId="0" fontId="5" fillId="0" borderId="4" xfId="0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</xf>
    <xf numFmtId="0" fontId="43" fillId="0" borderId="0" xfId="0" applyFont="1" applyFill="1" applyAlignment="1" applyProtection="1">
      <alignment vertical="center"/>
    </xf>
    <xf numFmtId="205" fontId="8" fillId="0" borderId="0" xfId="0" applyNumberFormat="1" applyFont="1" applyFill="1" applyBorder="1" applyAlignment="1">
      <alignment horizontal="right" vertical="center"/>
    </xf>
    <xf numFmtId="0" fontId="8" fillId="0" borderId="16" xfId="0" applyFont="1" applyFill="1" applyBorder="1" applyAlignment="1">
      <alignment horizontal="left" vertical="center" indent="2"/>
    </xf>
    <xf numFmtId="0" fontId="8" fillId="0" borderId="2" xfId="0" applyFont="1" applyFill="1" applyBorder="1" applyAlignment="1">
      <alignment horizontal="left" vertical="center" indent="2"/>
    </xf>
    <xf numFmtId="0" fontId="8" fillId="0" borderId="7" xfId="0" applyFont="1" applyFill="1" applyBorder="1" applyAlignment="1">
      <alignment horizontal="left" vertical="center" indent="2"/>
    </xf>
    <xf numFmtId="0" fontId="8" fillId="0" borderId="10" xfId="0" applyFont="1" applyFill="1" applyBorder="1" applyAlignment="1">
      <alignment horizontal="left" vertical="center" indent="2"/>
    </xf>
    <xf numFmtId="205" fontId="8" fillId="0" borderId="0" xfId="0" applyNumberFormat="1" applyFont="1" applyFill="1" applyBorder="1" applyAlignment="1">
      <alignment horizontal="right" vertical="center" shrinkToFit="1"/>
    </xf>
    <xf numFmtId="177" fontId="8" fillId="0" borderId="31" xfId="0" applyNumberFormat="1" applyFont="1" applyFill="1" applyBorder="1" applyAlignment="1">
      <alignment horizontal="center" vertical="center"/>
    </xf>
    <xf numFmtId="177" fontId="8" fillId="0" borderId="21" xfId="0" applyNumberFormat="1" applyFont="1" applyFill="1" applyBorder="1" applyAlignment="1">
      <alignment horizontal="center" vertical="center"/>
    </xf>
    <xf numFmtId="177" fontId="11" fillId="0" borderId="31" xfId="0" applyNumberFormat="1" applyFont="1" applyFill="1" applyBorder="1" applyAlignment="1">
      <alignment horizontal="center" vertical="center"/>
    </xf>
    <xf numFmtId="177" fontId="11" fillId="0" borderId="32" xfId="0" applyNumberFormat="1" applyFont="1" applyFill="1" applyBorder="1" applyAlignment="1">
      <alignment horizontal="center" vertical="center"/>
    </xf>
    <xf numFmtId="177" fontId="11" fillId="0" borderId="21" xfId="0" applyNumberFormat="1" applyFont="1" applyFill="1" applyBorder="1" applyAlignment="1">
      <alignment horizontal="center" vertical="center"/>
    </xf>
    <xf numFmtId="177" fontId="11" fillId="0" borderId="35" xfId="0" applyNumberFormat="1" applyFont="1" applyFill="1" applyBorder="1" applyAlignment="1">
      <alignment horizontal="center" vertical="center"/>
    </xf>
    <xf numFmtId="205" fontId="8" fillId="0" borderId="0" xfId="42" applyNumberFormat="1" applyFont="1" applyFill="1" applyBorder="1" applyAlignment="1">
      <alignment horizontal="right" vertical="center"/>
    </xf>
    <xf numFmtId="205" fontId="8" fillId="0" borderId="0" xfId="0" quotePrefix="1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distributed" vertical="center" wrapText="1" indent="1"/>
    </xf>
    <xf numFmtId="0" fontId="8" fillId="0" borderId="0" xfId="0" applyFont="1" applyFill="1" applyBorder="1" applyAlignment="1">
      <alignment horizontal="distributed" vertical="center" wrapText="1" indent="1"/>
    </xf>
    <xf numFmtId="0" fontId="8" fillId="0" borderId="4" xfId="0" applyFont="1" applyFill="1" applyBorder="1" applyAlignment="1">
      <alignment horizontal="distributed" vertical="center" wrapText="1" indent="1"/>
    </xf>
    <xf numFmtId="205" fontId="8" fillId="0" borderId="15" xfId="0" applyNumberFormat="1" applyFont="1" applyFill="1" applyBorder="1" applyAlignment="1">
      <alignment horizontal="right" vertical="center"/>
    </xf>
    <xf numFmtId="177" fontId="8" fillId="0" borderId="1" xfId="0" applyNumberFormat="1" applyFont="1" applyFill="1" applyBorder="1" applyAlignment="1">
      <alignment horizontal="distributed" vertical="center" wrapText="1" indent="1"/>
    </xf>
    <xf numFmtId="177" fontId="8" fillId="0" borderId="0" xfId="0" applyNumberFormat="1" applyFont="1" applyFill="1" applyBorder="1" applyAlignment="1">
      <alignment horizontal="distributed" vertical="center" wrapText="1" indent="1"/>
    </xf>
    <xf numFmtId="177" fontId="8" fillId="0" borderId="4" xfId="0" applyNumberFormat="1" applyFont="1" applyFill="1" applyBorder="1" applyAlignment="1">
      <alignment horizontal="distributed" vertical="center" wrapText="1" indent="1"/>
    </xf>
    <xf numFmtId="177" fontId="8" fillId="0" borderId="1" xfId="0" applyNumberFormat="1" applyFont="1" applyFill="1" applyBorder="1" applyAlignment="1">
      <alignment horizontal="distributed" vertical="center" indent="1"/>
    </xf>
    <xf numFmtId="177" fontId="8" fillId="0" borderId="0" xfId="0" applyNumberFormat="1" applyFont="1" applyFill="1" applyBorder="1" applyAlignment="1">
      <alignment horizontal="distributed" vertical="center" indent="1"/>
    </xf>
    <xf numFmtId="177" fontId="8" fillId="0" borderId="4" xfId="0" applyNumberFormat="1" applyFont="1" applyFill="1" applyBorder="1" applyAlignment="1">
      <alignment horizontal="distributed" vertical="center" indent="1"/>
    </xf>
    <xf numFmtId="177" fontId="18" fillId="0" borderId="27" xfId="0" applyNumberFormat="1" applyFont="1" applyFill="1" applyBorder="1" applyAlignment="1">
      <alignment horizontal="center" vertical="center"/>
    </xf>
    <xf numFmtId="177" fontId="18" fillId="0" borderId="20" xfId="0" applyNumberFormat="1" applyFont="1" applyFill="1" applyBorder="1" applyAlignment="1">
      <alignment horizontal="center" vertical="center"/>
    </xf>
    <xf numFmtId="177" fontId="18" fillId="0" borderId="28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distributed" vertical="center" wrapText="1" indent="1"/>
    </xf>
    <xf numFmtId="177" fontId="8" fillId="0" borderId="6" xfId="0" applyNumberFormat="1" applyFont="1" applyFill="1" applyBorder="1" applyAlignment="1">
      <alignment horizontal="distributed" vertical="center" wrapText="1" indent="1"/>
    </xf>
    <xf numFmtId="177" fontId="8" fillId="0" borderId="8" xfId="0" applyNumberFormat="1" applyFont="1" applyFill="1" applyBorder="1" applyAlignment="1">
      <alignment horizontal="distributed" vertical="center" wrapText="1" indent="1"/>
    </xf>
    <xf numFmtId="0" fontId="8" fillId="0" borderId="16" xfId="0" applyFont="1" applyFill="1" applyBorder="1" applyAlignment="1">
      <alignment horizontal="distributed" vertical="center" indent="1"/>
    </xf>
    <xf numFmtId="0" fontId="8" fillId="0" borderId="2" xfId="0" applyFont="1" applyFill="1" applyBorder="1" applyAlignment="1">
      <alignment horizontal="distributed" vertical="center" indent="1"/>
    </xf>
    <xf numFmtId="0" fontId="8" fillId="0" borderId="18" xfId="0" applyFont="1" applyFill="1" applyBorder="1" applyAlignment="1">
      <alignment horizontal="distributed" vertical="center" indent="1"/>
    </xf>
    <xf numFmtId="0" fontId="8" fillId="0" borderId="15" xfId="0" applyFont="1" applyFill="1" applyBorder="1" applyAlignment="1">
      <alignment horizontal="distributed" vertical="center" indent="1"/>
    </xf>
    <xf numFmtId="0" fontId="8" fillId="0" borderId="0" xfId="0" applyFont="1" applyFill="1" applyBorder="1" applyAlignment="1">
      <alignment horizontal="distributed" vertical="center" indent="1"/>
    </xf>
    <xf numFmtId="0" fontId="8" fillId="0" borderId="3" xfId="0" applyFont="1" applyFill="1" applyBorder="1" applyAlignment="1">
      <alignment horizontal="distributed" vertical="center" indent="1"/>
    </xf>
    <xf numFmtId="192" fontId="8" fillId="0" borderId="20" xfId="0" applyNumberFormat="1" applyFont="1" applyFill="1" applyBorder="1" applyAlignment="1">
      <alignment horizontal="right" vertical="center"/>
    </xf>
    <xf numFmtId="205" fontId="8" fillId="0" borderId="6" xfId="0" applyNumberFormat="1" applyFont="1" applyFill="1" applyBorder="1" applyAlignment="1">
      <alignment horizontal="right" vertical="center"/>
    </xf>
    <xf numFmtId="205" fontId="8" fillId="0" borderId="6" xfId="0" quotePrefix="1" applyNumberFormat="1" applyFont="1" applyFill="1" applyBorder="1" applyAlignment="1">
      <alignment horizontal="right" vertical="center"/>
    </xf>
    <xf numFmtId="205" fontId="8" fillId="0" borderId="6" xfId="0" applyNumberFormat="1" applyFont="1" applyFill="1" applyBorder="1" applyAlignment="1">
      <alignment horizontal="right" vertical="center" shrinkToFit="1"/>
    </xf>
    <xf numFmtId="0" fontId="8" fillId="0" borderId="23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distributed" vertical="center" indent="1" shrinkToFit="1"/>
    </xf>
    <xf numFmtId="177" fontId="8" fillId="0" borderId="0" xfId="0" applyNumberFormat="1" applyFont="1" applyFill="1" applyBorder="1" applyAlignment="1">
      <alignment horizontal="distributed" vertical="center" indent="1" shrinkToFit="1"/>
    </xf>
    <xf numFmtId="177" fontId="8" fillId="0" borderId="4" xfId="0" applyNumberFormat="1" applyFont="1" applyFill="1" applyBorder="1" applyAlignment="1">
      <alignment horizontal="distributed" vertical="center" indent="1" shrinkToFit="1"/>
    </xf>
    <xf numFmtId="0" fontId="8" fillId="0" borderId="14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193" fontId="8" fillId="0" borderId="0" xfId="0" applyNumberFormat="1" applyFont="1" applyFill="1" applyBorder="1" applyAlignment="1">
      <alignment horizontal="right" vertical="center" shrinkToFit="1"/>
    </xf>
    <xf numFmtId="181" fontId="8" fillId="0" borderId="0" xfId="0" applyNumberFormat="1" applyFont="1" applyFill="1" applyBorder="1" applyAlignment="1">
      <alignment horizontal="right" vertical="center"/>
    </xf>
    <xf numFmtId="192" fontId="18" fillId="0" borderId="6" xfId="0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right" vertical="center"/>
    </xf>
    <xf numFmtId="0" fontId="8" fillId="0" borderId="31" xfId="0" applyFont="1" applyFill="1" applyBorder="1" applyAlignment="1">
      <alignment horizontal="right" vertical="center"/>
    </xf>
    <xf numFmtId="0" fontId="8" fillId="0" borderId="49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192" fontId="8" fillId="0" borderId="0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vertical="center"/>
    </xf>
    <xf numFmtId="205" fontId="8" fillId="0" borderId="0" xfId="0" quotePrefix="1" applyNumberFormat="1" applyFont="1" applyFill="1" applyBorder="1" applyAlignment="1">
      <alignment horizontal="right" vertical="center" shrinkToFit="1"/>
    </xf>
    <xf numFmtId="176" fontId="5" fillId="0" borderId="0" xfId="0" applyNumberFormat="1" applyFont="1" applyFill="1" applyBorder="1" applyAlignment="1">
      <alignment horizontal="right" vertical="center"/>
    </xf>
    <xf numFmtId="41" fontId="21" fillId="0" borderId="20" xfId="0" applyNumberFormat="1" applyFont="1" applyFill="1" applyBorder="1" applyAlignment="1">
      <alignment horizontal="right" vertical="center"/>
    </xf>
    <xf numFmtId="41" fontId="21" fillId="0" borderId="30" xfId="0" applyNumberFormat="1" applyFont="1" applyFill="1" applyBorder="1" applyAlignment="1">
      <alignment horizontal="right" vertical="center"/>
    </xf>
    <xf numFmtId="41" fontId="21" fillId="0" borderId="0" xfId="0" applyNumberFormat="1" applyFont="1" applyFill="1" applyBorder="1" applyAlignment="1">
      <alignment horizontal="right" vertical="center"/>
    </xf>
    <xf numFmtId="41" fontId="21" fillId="0" borderId="3" xfId="0" applyNumberFormat="1" applyFont="1" applyFill="1" applyBorder="1" applyAlignment="1">
      <alignment horizontal="right" vertical="center"/>
    </xf>
    <xf numFmtId="187" fontId="18" fillId="0" borderId="0" xfId="0" applyNumberFormat="1" applyFont="1" applyFill="1" applyBorder="1" applyAlignment="1">
      <alignment horizontal="right" vertical="center"/>
    </xf>
    <xf numFmtId="202" fontId="8" fillId="0" borderId="0" xfId="0" applyNumberFormat="1" applyFont="1" applyFill="1" applyBorder="1" applyAlignment="1">
      <alignment horizontal="right" vertical="center"/>
    </xf>
    <xf numFmtId="38" fontId="8" fillId="0" borderId="6" xfId="33" applyFont="1" applyFill="1" applyBorder="1" applyAlignment="1">
      <alignment horizontal="right" vertical="center"/>
    </xf>
    <xf numFmtId="177" fontId="8" fillId="0" borderId="31" xfId="0" applyNumberFormat="1" applyFont="1" applyFill="1" applyBorder="1" applyAlignment="1">
      <alignment horizontal="center" vertical="center" shrinkToFit="1"/>
    </xf>
    <xf numFmtId="177" fontId="8" fillId="0" borderId="33" xfId="0" applyNumberFormat="1" applyFont="1" applyFill="1" applyBorder="1" applyAlignment="1">
      <alignment horizontal="center" vertical="center" shrinkToFit="1"/>
    </xf>
    <xf numFmtId="177" fontId="8" fillId="0" borderId="21" xfId="0" applyNumberFormat="1" applyFont="1" applyFill="1" applyBorder="1" applyAlignment="1">
      <alignment horizontal="center" vertical="center" shrinkToFit="1"/>
    </xf>
    <xf numFmtId="38" fontId="8" fillId="0" borderId="15" xfId="33" applyFont="1" applyFill="1" applyBorder="1" applyAlignment="1">
      <alignment horizontal="right" vertical="center"/>
    </xf>
    <xf numFmtId="38" fontId="8" fillId="0" borderId="0" xfId="33" applyFont="1" applyFill="1" applyBorder="1" applyAlignment="1">
      <alignment horizontal="right" vertical="center"/>
    </xf>
    <xf numFmtId="177" fontId="11" fillId="0" borderId="1" xfId="0" applyNumberFormat="1" applyFont="1" applyFill="1" applyBorder="1" applyAlignment="1">
      <alignment horizontal="distributed" vertical="center" indent="1"/>
    </xf>
    <xf numFmtId="177" fontId="11" fillId="0" borderId="0" xfId="0" applyNumberFormat="1" applyFont="1" applyFill="1" applyBorder="1" applyAlignment="1">
      <alignment horizontal="distributed" vertical="center" indent="1"/>
    </xf>
    <xf numFmtId="177" fontId="11" fillId="0" borderId="4" xfId="0" applyNumberFormat="1" applyFont="1" applyFill="1" applyBorder="1" applyAlignment="1">
      <alignment horizontal="distributed" vertical="center" indent="1"/>
    </xf>
    <xf numFmtId="177" fontId="8" fillId="0" borderId="2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177" fontId="8" fillId="0" borderId="12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right" vertical="center"/>
    </xf>
    <xf numFmtId="38" fontId="8" fillId="0" borderId="37" xfId="33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11" xfId="0" applyFont="1" applyFill="1" applyBorder="1" applyAlignment="1">
      <alignment horizontal="right" vertical="center" wrapText="1"/>
    </xf>
    <xf numFmtId="177" fontId="8" fillId="0" borderId="6" xfId="0" applyNumberFormat="1" applyFont="1" applyFill="1" applyBorder="1" applyAlignment="1">
      <alignment horizontal="distributed" vertical="center" indent="1"/>
    </xf>
    <xf numFmtId="177" fontId="8" fillId="0" borderId="8" xfId="0" applyNumberFormat="1" applyFont="1" applyFill="1" applyBorder="1" applyAlignment="1">
      <alignment horizontal="distributed" vertical="center" indent="1"/>
    </xf>
    <xf numFmtId="176" fontId="8" fillId="0" borderId="23" xfId="0" applyNumberFormat="1" applyFont="1" applyFill="1" applyBorder="1" applyAlignment="1">
      <alignment horizontal="center" vertical="center"/>
    </xf>
    <xf numFmtId="176" fontId="8" fillId="0" borderId="24" xfId="0" applyNumberFormat="1" applyFont="1" applyFill="1" applyBorder="1" applyAlignment="1">
      <alignment horizontal="center" vertical="center"/>
    </xf>
    <xf numFmtId="176" fontId="8" fillId="0" borderId="56" xfId="0" applyNumberFormat="1" applyFont="1" applyFill="1" applyBorder="1" applyAlignment="1">
      <alignment horizontal="center" vertical="center"/>
    </xf>
    <xf numFmtId="42" fontId="18" fillId="0" borderId="6" xfId="0" applyNumberFormat="1" applyFont="1" applyFill="1" applyBorder="1" applyAlignment="1" applyProtection="1">
      <alignment horizontal="right" vertical="center"/>
      <protection locked="0"/>
    </xf>
    <xf numFmtId="179" fontId="8" fillId="0" borderId="23" xfId="0" applyNumberFormat="1" applyFont="1" applyFill="1" applyBorder="1" applyAlignment="1">
      <alignment horizontal="center" vertical="center"/>
    </xf>
    <xf numFmtId="179" fontId="8" fillId="0" borderId="24" xfId="0" applyNumberFormat="1" applyFont="1" applyFill="1" applyBorder="1" applyAlignment="1">
      <alignment horizontal="center" vertical="center"/>
    </xf>
    <xf numFmtId="179" fontId="8" fillId="0" borderId="56" xfId="0" applyNumberFormat="1" applyFont="1" applyFill="1" applyBorder="1" applyAlignment="1">
      <alignment horizontal="center" vertical="center"/>
    </xf>
    <xf numFmtId="42" fontId="8" fillId="0" borderId="0" xfId="0" applyNumberFormat="1" applyFont="1" applyFill="1" applyBorder="1" applyAlignment="1" applyProtection="1">
      <alignment horizontal="right" vertical="center"/>
      <protection locked="0"/>
    </xf>
    <xf numFmtId="178" fontId="8" fillId="0" borderId="0" xfId="0" applyNumberFormat="1" applyFont="1" applyFill="1" applyBorder="1" applyAlignment="1" applyProtection="1">
      <alignment horizontal="right" vertical="center"/>
      <protection locked="0"/>
    </xf>
    <xf numFmtId="41" fontId="8" fillId="0" borderId="0" xfId="0" applyNumberFormat="1" applyFont="1" applyFill="1" applyBorder="1" applyAlignment="1" applyProtection="1">
      <alignment horizontal="right" vertical="center"/>
      <protection locked="0"/>
    </xf>
    <xf numFmtId="178" fontId="8" fillId="0" borderId="3" xfId="0" applyNumberFormat="1" applyFont="1" applyFill="1" applyBorder="1" applyAlignment="1" applyProtection="1">
      <alignment horizontal="right" vertical="center"/>
      <protection locked="0"/>
    </xf>
    <xf numFmtId="0" fontId="8" fillId="0" borderId="36" xfId="0" applyFont="1" applyFill="1" applyBorder="1" applyAlignment="1">
      <alignment horizontal="distributed" vertical="center" indent="5"/>
    </xf>
    <xf numFmtId="0" fontId="8" fillId="0" borderId="7" xfId="0" applyFont="1" applyFill="1" applyBorder="1" applyAlignment="1">
      <alignment horizontal="distributed" vertical="center" indent="5"/>
    </xf>
    <xf numFmtId="0" fontId="8" fillId="0" borderId="48" xfId="0" applyFont="1" applyFill="1" applyBorder="1" applyAlignment="1">
      <alignment horizontal="distributed" vertical="center" indent="5"/>
    </xf>
    <xf numFmtId="188" fontId="18" fillId="0" borderId="6" xfId="0" applyNumberFormat="1" applyFont="1" applyFill="1" applyBorder="1" applyAlignment="1">
      <alignment horizontal="right" vertical="center"/>
    </xf>
    <xf numFmtId="0" fontId="8" fillId="0" borderId="16" xfId="0" applyFont="1" applyFill="1" applyBorder="1" applyAlignment="1" applyProtection="1">
      <alignment horizontal="distributed" vertical="center"/>
    </xf>
    <xf numFmtId="0" fontId="8" fillId="0" borderId="2" xfId="0" applyFont="1" applyFill="1" applyBorder="1" applyAlignment="1" applyProtection="1">
      <alignment horizontal="distributed" vertical="center"/>
    </xf>
    <xf numFmtId="0" fontId="8" fillId="0" borderId="18" xfId="0" applyFont="1" applyFill="1" applyBorder="1" applyAlignment="1" applyProtection="1">
      <alignment horizontal="distributed" vertical="center"/>
    </xf>
    <xf numFmtId="0" fontId="8" fillId="0" borderId="17" xfId="0" applyFont="1" applyFill="1" applyBorder="1" applyAlignment="1" applyProtection="1">
      <alignment horizontal="distributed" vertical="center"/>
    </xf>
    <xf numFmtId="0" fontId="8" fillId="0" borderId="12" xfId="0" applyFont="1" applyFill="1" applyBorder="1" applyAlignment="1" applyProtection="1">
      <alignment horizontal="distributed" vertical="center"/>
    </xf>
    <xf numFmtId="0" fontId="8" fillId="0" borderId="19" xfId="0" applyFont="1" applyFill="1" applyBorder="1" applyAlignment="1" applyProtection="1">
      <alignment horizontal="distributed" vertical="center"/>
    </xf>
    <xf numFmtId="0" fontId="8" fillId="0" borderId="23" xfId="0" applyFont="1" applyFill="1" applyBorder="1" applyAlignment="1" applyProtection="1">
      <alignment horizontal="distributed" vertical="center"/>
    </xf>
    <xf numFmtId="0" fontId="8" fillId="0" borderId="24" xfId="0" applyFont="1" applyFill="1" applyBorder="1" applyAlignment="1" applyProtection="1">
      <alignment horizontal="distributed" vertical="center"/>
    </xf>
    <xf numFmtId="0" fontId="8" fillId="0" borderId="25" xfId="0" applyFont="1" applyFill="1" applyBorder="1" applyAlignment="1" applyProtection="1">
      <alignment horizontal="distributed" vertical="center"/>
    </xf>
    <xf numFmtId="176" fontId="21" fillId="0" borderId="0" xfId="0" applyNumberFormat="1" applyFont="1" applyFill="1" applyBorder="1" applyAlignment="1" applyProtection="1">
      <alignment horizontal="right" vertical="center"/>
    </xf>
    <xf numFmtId="0" fontId="8" fillId="0" borderId="11" xfId="0" applyFont="1" applyFill="1" applyBorder="1" applyAlignment="1" applyProtection="1">
      <alignment horizontal="distributed" vertical="center"/>
    </xf>
    <xf numFmtId="0" fontId="8" fillId="0" borderId="13" xfId="0" applyFont="1" applyFill="1" applyBorder="1" applyAlignment="1" applyProtection="1">
      <alignment horizontal="distributed" vertical="center"/>
    </xf>
    <xf numFmtId="0" fontId="8" fillId="0" borderId="16" xfId="0" applyFont="1" applyFill="1" applyBorder="1" applyAlignment="1" applyProtection="1">
      <alignment horizontal="distributed" vertical="center" shrinkToFit="1"/>
    </xf>
    <xf numFmtId="0" fontId="8" fillId="0" borderId="2" xfId="0" applyFont="1" applyFill="1" applyBorder="1" applyAlignment="1" applyProtection="1">
      <alignment horizontal="distributed" vertical="center" shrinkToFit="1"/>
    </xf>
    <xf numFmtId="0" fontId="8" fillId="0" borderId="11" xfId="0" applyFont="1" applyFill="1" applyBorder="1" applyAlignment="1" applyProtection="1">
      <alignment horizontal="distributed" vertical="center" shrinkToFit="1"/>
    </xf>
    <xf numFmtId="0" fontId="8" fillId="0" borderId="17" xfId="0" applyFont="1" applyFill="1" applyBorder="1" applyAlignment="1" applyProtection="1">
      <alignment horizontal="distributed" vertical="center" shrinkToFit="1"/>
    </xf>
    <xf numFmtId="0" fontId="8" fillId="0" borderId="12" xfId="0" applyFont="1" applyFill="1" applyBorder="1" applyAlignment="1" applyProtection="1">
      <alignment horizontal="distributed" vertical="center" shrinkToFit="1"/>
    </xf>
    <xf numFmtId="0" fontId="8" fillId="0" borderId="13" xfId="0" applyFont="1" applyFill="1" applyBorder="1" applyAlignment="1" applyProtection="1">
      <alignment horizontal="distributed" vertical="center" shrinkToFit="1"/>
    </xf>
    <xf numFmtId="0" fontId="8" fillId="0" borderId="36" xfId="0" applyFont="1" applyFill="1" applyBorder="1" applyAlignment="1" applyProtection="1">
      <alignment horizontal="distributed" vertical="center"/>
    </xf>
    <xf numFmtId="0" fontId="8" fillId="0" borderId="7" xfId="0" applyFont="1" applyFill="1" applyBorder="1" applyAlignment="1" applyProtection="1">
      <alignment horizontal="distributed" vertical="center"/>
    </xf>
    <xf numFmtId="0" fontId="8" fillId="0" borderId="10" xfId="0" applyFont="1" applyFill="1" applyBorder="1" applyAlignment="1" applyProtection="1">
      <alignment horizontal="distributed" vertical="center"/>
    </xf>
    <xf numFmtId="176" fontId="18" fillId="0" borderId="6" xfId="0" applyNumberFormat="1" applyFont="1" applyFill="1" applyBorder="1" applyAlignment="1">
      <alignment horizontal="center" vertical="center"/>
    </xf>
    <xf numFmtId="176" fontId="18" fillId="0" borderId="26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distributed" vertical="center" indent="1"/>
    </xf>
    <xf numFmtId="0" fontId="8" fillId="0" borderId="24" xfId="0" applyFont="1" applyFill="1" applyBorder="1" applyAlignment="1">
      <alignment horizontal="distributed" vertical="center" indent="1"/>
    </xf>
    <xf numFmtId="0" fontId="8" fillId="0" borderId="56" xfId="0" applyFont="1" applyFill="1" applyBorder="1" applyAlignment="1">
      <alignment horizontal="distributed" vertical="center" indent="1"/>
    </xf>
    <xf numFmtId="176" fontId="21" fillId="0" borderId="3" xfId="0" applyNumberFormat="1" applyFont="1" applyFill="1" applyBorder="1" applyAlignment="1" applyProtection="1">
      <alignment horizontal="right" vertical="center"/>
    </xf>
    <xf numFmtId="188" fontId="21" fillId="0" borderId="0" xfId="0" applyNumberFormat="1" applyFont="1" applyFill="1" applyBorder="1" applyAlignment="1" applyProtection="1">
      <alignment horizontal="right" vertical="center"/>
    </xf>
    <xf numFmtId="0" fontId="8" fillId="0" borderId="25" xfId="0" applyFont="1" applyFill="1" applyBorder="1" applyAlignment="1">
      <alignment horizontal="distributed" vertical="center" indent="1"/>
    </xf>
    <xf numFmtId="203" fontId="18" fillId="0" borderId="6" xfId="0" applyNumberFormat="1" applyFont="1" applyFill="1" applyBorder="1" applyAlignment="1" applyProtection="1">
      <alignment horizontal="right" vertical="center"/>
      <protection locked="0"/>
    </xf>
    <xf numFmtId="203" fontId="18" fillId="0" borderId="26" xfId="0" applyNumberFormat="1" applyFont="1" applyFill="1" applyBorder="1" applyAlignment="1" applyProtection="1">
      <alignment horizontal="right" vertical="center"/>
      <protection locked="0"/>
    </xf>
    <xf numFmtId="42" fontId="8" fillId="0" borderId="0" xfId="0" applyNumberFormat="1" applyFont="1" applyFill="1" applyBorder="1" applyAlignment="1" applyProtection="1">
      <alignment horizontal="right" vertical="center"/>
    </xf>
    <xf numFmtId="42" fontId="8" fillId="0" borderId="3" xfId="0" applyNumberFormat="1" applyFont="1" applyFill="1" applyBorder="1" applyAlignment="1" applyProtection="1">
      <alignment horizontal="right" vertical="center"/>
    </xf>
    <xf numFmtId="0" fontId="8" fillId="0" borderId="36" xfId="0" applyFont="1" applyFill="1" applyBorder="1" applyAlignment="1">
      <alignment horizontal="distributed" vertical="center" indent="2"/>
    </xf>
    <xf numFmtId="0" fontId="8" fillId="0" borderId="7" xfId="0" applyFont="1" applyFill="1" applyBorder="1" applyAlignment="1">
      <alignment horizontal="distributed" vertical="center" indent="2"/>
    </xf>
    <xf numFmtId="0" fontId="8" fillId="0" borderId="48" xfId="0" applyFont="1" applyFill="1" applyBorder="1" applyAlignment="1">
      <alignment horizontal="distributed" vertical="center" indent="2"/>
    </xf>
    <xf numFmtId="180" fontId="8" fillId="0" borderId="0" xfId="0" applyNumberFormat="1" applyFont="1" applyFill="1" applyBorder="1" applyAlignment="1" applyProtection="1">
      <alignment horizontal="right" vertical="center"/>
    </xf>
    <xf numFmtId="180" fontId="8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29" xfId="0" applyFont="1" applyFill="1" applyBorder="1" applyAlignment="1" applyProtection="1">
      <alignment horizontal="distributed" vertical="center"/>
    </xf>
    <xf numFmtId="0" fontId="8" fillId="0" borderId="20" xfId="0" applyFont="1" applyFill="1" applyBorder="1" applyAlignment="1" applyProtection="1">
      <alignment horizontal="distributed" vertical="center"/>
    </xf>
    <xf numFmtId="0" fontId="8" fillId="0" borderId="28" xfId="0" applyFont="1" applyFill="1" applyBorder="1" applyAlignment="1" applyProtection="1">
      <alignment horizontal="distributed" vertical="center"/>
    </xf>
    <xf numFmtId="176" fontId="18" fillId="0" borderId="6" xfId="0" applyNumberFormat="1" applyFont="1" applyFill="1" applyBorder="1" applyAlignment="1">
      <alignment horizontal="right" vertical="center"/>
    </xf>
    <xf numFmtId="196" fontId="8" fillId="0" borderId="27" xfId="0" applyNumberFormat="1" applyFont="1" applyFill="1" applyBorder="1" applyAlignment="1">
      <alignment horizontal="right" vertical="center" indent="2"/>
    </xf>
    <xf numFmtId="196" fontId="8" fillId="0" borderId="20" xfId="0" applyNumberFormat="1" applyFont="1" applyFill="1" applyBorder="1" applyAlignment="1">
      <alignment horizontal="right" vertical="center" indent="2"/>
    </xf>
    <xf numFmtId="196" fontId="8" fillId="0" borderId="28" xfId="0" applyNumberFormat="1" applyFont="1" applyFill="1" applyBorder="1" applyAlignment="1">
      <alignment horizontal="right" vertical="center" indent="2"/>
    </xf>
    <xf numFmtId="179" fontId="8" fillId="0" borderId="0" xfId="0" applyNumberFormat="1" applyFont="1" applyFill="1" applyBorder="1" applyAlignment="1">
      <alignment horizontal="right" vertical="center"/>
    </xf>
    <xf numFmtId="179" fontId="18" fillId="0" borderId="6" xfId="0" applyNumberFormat="1" applyFont="1" applyFill="1" applyBorder="1" applyAlignment="1">
      <alignment horizontal="right" vertical="center"/>
    </xf>
    <xf numFmtId="179" fontId="8" fillId="0" borderId="15" xfId="0" applyNumberFormat="1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6" xfId="0" applyFont="1" applyFill="1" applyBorder="1" applyAlignment="1">
      <alignment horizontal="distributed" wrapText="1" indent="2"/>
    </xf>
    <xf numFmtId="0" fontId="8" fillId="0" borderId="2" xfId="0" applyFont="1" applyFill="1" applyBorder="1" applyAlignment="1">
      <alignment horizontal="distributed" wrapText="1" indent="2"/>
    </xf>
    <xf numFmtId="0" fontId="8" fillId="0" borderId="11" xfId="0" applyFont="1" applyFill="1" applyBorder="1" applyAlignment="1">
      <alignment horizontal="distributed" wrapText="1" indent="2"/>
    </xf>
    <xf numFmtId="185" fontId="8" fillId="0" borderId="1" xfId="0" applyNumberFormat="1" applyFont="1" applyFill="1" applyBorder="1" applyAlignment="1">
      <alignment horizontal="right" vertical="center" indent="2"/>
    </xf>
    <xf numFmtId="185" fontId="8" fillId="0" borderId="0" xfId="0" applyNumberFormat="1" applyFont="1" applyFill="1" applyBorder="1" applyAlignment="1">
      <alignment horizontal="right" vertical="center" indent="2"/>
    </xf>
    <xf numFmtId="185" fontId="8" fillId="0" borderId="4" xfId="0" applyNumberFormat="1" applyFont="1" applyFill="1" applyBorder="1" applyAlignment="1">
      <alignment horizontal="right" vertical="center" indent="2"/>
    </xf>
    <xf numFmtId="179" fontId="18" fillId="0" borderId="37" xfId="0" applyNumberFormat="1" applyFont="1" applyFill="1" applyBorder="1" applyAlignment="1">
      <alignment horizontal="right" vertical="center"/>
    </xf>
    <xf numFmtId="185" fontId="8" fillId="0" borderId="1" xfId="0" applyNumberFormat="1" applyFont="1" applyFill="1" applyBorder="1" applyAlignment="1">
      <alignment horizontal="right" vertical="center" indent="1"/>
    </xf>
    <xf numFmtId="185" fontId="8" fillId="0" borderId="0" xfId="0" applyNumberFormat="1" applyFont="1" applyFill="1" applyBorder="1" applyAlignment="1">
      <alignment horizontal="right" vertical="center" indent="1"/>
    </xf>
    <xf numFmtId="185" fontId="8" fillId="0" borderId="4" xfId="0" applyNumberFormat="1" applyFont="1" applyFill="1" applyBorder="1" applyAlignment="1">
      <alignment horizontal="right" vertical="center" indent="1"/>
    </xf>
    <xf numFmtId="176" fontId="8" fillId="0" borderId="0" xfId="0" applyNumberFormat="1" applyFont="1" applyFill="1" applyBorder="1" applyAlignment="1" applyProtection="1">
      <alignment vertical="center"/>
    </xf>
    <xf numFmtId="0" fontId="8" fillId="0" borderId="36" xfId="0" applyFont="1" applyFill="1" applyBorder="1" applyAlignment="1" applyProtection="1">
      <alignment horizontal="distributed" vertical="center" indent="5"/>
    </xf>
    <xf numFmtId="0" fontId="8" fillId="0" borderId="7" xfId="0" applyFont="1" applyFill="1" applyBorder="1" applyAlignment="1" applyProtection="1">
      <alignment horizontal="distributed" vertical="center" indent="5"/>
    </xf>
    <xf numFmtId="0" fontId="8" fillId="0" borderId="48" xfId="0" applyFont="1" applyFill="1" applyBorder="1" applyAlignment="1" applyProtection="1">
      <alignment horizontal="distributed" vertical="center" indent="5"/>
    </xf>
    <xf numFmtId="179" fontId="18" fillId="0" borderId="26" xfId="0" applyNumberFormat="1" applyFont="1" applyFill="1" applyBorder="1" applyAlignment="1">
      <alignment horizontal="right" vertical="center"/>
    </xf>
    <xf numFmtId="0" fontId="8" fillId="0" borderId="29" xfId="0" applyFont="1" applyFill="1" applyBorder="1" applyAlignment="1" applyProtection="1">
      <alignment horizontal="distributed" vertical="center" wrapText="1"/>
    </xf>
    <xf numFmtId="0" fontId="8" fillId="0" borderId="20" xfId="0" applyFont="1" applyFill="1" applyBorder="1" applyAlignment="1" applyProtection="1">
      <alignment horizontal="distributed" vertical="center" wrapText="1"/>
    </xf>
    <xf numFmtId="0" fontId="8" fillId="0" borderId="28" xfId="0" applyFont="1" applyFill="1" applyBorder="1" applyAlignment="1" applyProtection="1">
      <alignment horizontal="distributed" vertical="center" wrapText="1"/>
    </xf>
    <xf numFmtId="0" fontId="8" fillId="0" borderId="17" xfId="0" applyFont="1" applyFill="1" applyBorder="1" applyAlignment="1" applyProtection="1">
      <alignment horizontal="distributed" vertical="center" wrapText="1"/>
    </xf>
    <xf numFmtId="0" fontId="8" fillId="0" borderId="12" xfId="0" applyFont="1" applyFill="1" applyBorder="1" applyAlignment="1" applyProtection="1">
      <alignment horizontal="distributed" vertical="center" wrapText="1"/>
    </xf>
    <xf numFmtId="0" fontId="8" fillId="0" borderId="13" xfId="0" applyFont="1" applyFill="1" applyBorder="1" applyAlignment="1" applyProtection="1">
      <alignment horizontal="distributed" vertical="center" wrapText="1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12" xfId="0" applyFont="1" applyFill="1" applyBorder="1" applyAlignment="1" applyProtection="1">
      <alignment horizontal="left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</xf>
    <xf numFmtId="0" fontId="8" fillId="0" borderId="4" xfId="0" applyFont="1" applyFill="1" applyBorder="1" applyAlignment="1" applyProtection="1">
      <alignment horizontal="right" vertical="center"/>
    </xf>
    <xf numFmtId="185" fontId="18" fillId="0" borderId="5" xfId="0" applyNumberFormat="1" applyFont="1" applyFill="1" applyBorder="1" applyAlignment="1">
      <alignment horizontal="right" vertical="center" indent="2"/>
    </xf>
    <xf numFmtId="185" fontId="18" fillId="0" borderId="6" xfId="0" applyNumberFormat="1" applyFont="1" applyFill="1" applyBorder="1" applyAlignment="1">
      <alignment horizontal="right" vertical="center" indent="2"/>
    </xf>
    <xf numFmtId="185" fontId="18" fillId="0" borderId="8" xfId="0" applyNumberFormat="1" applyFont="1" applyFill="1" applyBorder="1" applyAlignment="1">
      <alignment horizontal="right" vertical="center" indent="2"/>
    </xf>
    <xf numFmtId="176" fontId="8" fillId="0" borderId="15" xfId="0" applyNumberFormat="1" applyFont="1" applyFill="1" applyBorder="1" applyAlignment="1" applyProtection="1">
      <alignment vertical="center"/>
    </xf>
    <xf numFmtId="0" fontId="8" fillId="0" borderId="29" xfId="0" applyFont="1" applyFill="1" applyBorder="1" applyAlignment="1" applyProtection="1">
      <alignment horizontal="distributed" vertical="center" shrinkToFit="1"/>
    </xf>
    <xf numFmtId="0" fontId="8" fillId="0" borderId="20" xfId="0" applyFont="1" applyFill="1" applyBorder="1" applyAlignment="1" applyProtection="1">
      <alignment horizontal="distributed" vertical="center" shrinkToFit="1"/>
    </xf>
    <xf numFmtId="0" fontId="8" fillId="0" borderId="28" xfId="0" applyFont="1" applyFill="1" applyBorder="1" applyAlignment="1" applyProtection="1">
      <alignment horizontal="distributed" vertical="center" shrinkToFit="1"/>
    </xf>
    <xf numFmtId="188" fontId="18" fillId="0" borderId="26" xfId="0" applyNumberFormat="1" applyFont="1" applyFill="1" applyBorder="1" applyAlignment="1">
      <alignment horizontal="right" vertical="center"/>
    </xf>
    <xf numFmtId="193" fontId="8" fillId="0" borderId="6" xfId="0" applyNumberFormat="1" applyFont="1" applyFill="1" applyBorder="1" applyAlignment="1">
      <alignment horizontal="right" vertical="center" shrinkToFit="1"/>
    </xf>
    <xf numFmtId="0" fontId="8" fillId="0" borderId="0" xfId="0" applyNumberFormat="1" applyFont="1" applyFill="1" applyBorder="1" applyAlignment="1">
      <alignment horizontal="right" vertical="center"/>
    </xf>
    <xf numFmtId="177" fontId="8" fillId="0" borderId="39" xfId="0" applyNumberFormat="1" applyFont="1" applyFill="1" applyBorder="1" applyAlignment="1">
      <alignment horizontal="center" vertical="center"/>
    </xf>
    <xf numFmtId="205" fontId="18" fillId="0" borderId="20" xfId="42" applyNumberFormat="1" applyFont="1" applyFill="1" applyBorder="1" applyAlignment="1">
      <alignment horizontal="right" vertical="center"/>
    </xf>
    <xf numFmtId="177" fontId="8" fillId="0" borderId="38" xfId="0" applyNumberFormat="1" applyFont="1" applyFill="1" applyBorder="1" applyAlignment="1">
      <alignment horizontal="center" vertical="center" shrinkToFit="1"/>
    </xf>
    <xf numFmtId="177" fontId="8" fillId="0" borderId="39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distributed" vertical="center" indent="1"/>
    </xf>
    <xf numFmtId="0" fontId="8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horizontal="right" vertical="center"/>
    </xf>
    <xf numFmtId="181" fontId="18" fillId="0" borderId="3" xfId="0" applyNumberFormat="1" applyFont="1" applyFill="1" applyBorder="1" applyAlignment="1">
      <alignment horizontal="right" vertical="center"/>
    </xf>
    <xf numFmtId="181" fontId="18" fillId="12" borderId="0" xfId="0" applyNumberFormat="1" applyFont="1" applyFill="1" applyBorder="1" applyAlignment="1">
      <alignment horizontal="right" vertical="center"/>
    </xf>
    <xf numFmtId="181" fontId="18" fillId="12" borderId="3" xfId="0" applyNumberFormat="1" applyFont="1" applyFill="1" applyBorder="1" applyAlignment="1">
      <alignment horizontal="right" vertical="center"/>
    </xf>
    <xf numFmtId="181" fontId="21" fillId="0" borderId="0" xfId="0" applyNumberFormat="1" applyFont="1" applyFill="1" applyBorder="1" applyAlignment="1">
      <alignment horizontal="right" vertical="center"/>
    </xf>
    <xf numFmtId="181" fontId="8" fillId="0" borderId="15" xfId="0" applyNumberFormat="1" applyFont="1" applyFill="1" applyBorder="1" applyAlignment="1">
      <alignment horizontal="right" vertical="center"/>
    </xf>
    <xf numFmtId="181" fontId="18" fillId="0" borderId="0" xfId="0" applyNumberFormat="1" applyFont="1" applyFill="1" applyBorder="1" applyAlignment="1">
      <alignment horizontal="center" vertical="center"/>
    </xf>
    <xf numFmtId="181" fontId="18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 wrapText="1" indent="1" shrinkToFit="1"/>
    </xf>
    <xf numFmtId="0" fontId="8" fillId="0" borderId="4" xfId="0" applyFont="1" applyFill="1" applyBorder="1" applyAlignment="1">
      <alignment horizontal="distributed" vertical="center" wrapText="1" indent="1" shrinkToFit="1"/>
    </xf>
    <xf numFmtId="0" fontId="8" fillId="0" borderId="0" xfId="0" applyFont="1" applyFill="1" applyBorder="1" applyAlignment="1">
      <alignment horizontal="distributed" vertical="center" indent="1" shrinkToFit="1"/>
    </xf>
    <xf numFmtId="0" fontId="8" fillId="0" borderId="4" xfId="0" applyFont="1" applyFill="1" applyBorder="1" applyAlignment="1">
      <alignment horizontal="distributed" vertical="center" indent="1" shrinkToFi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193" fontId="18" fillId="0" borderId="0" xfId="0" applyNumberFormat="1" applyFont="1" applyFill="1" applyBorder="1" applyAlignment="1">
      <alignment horizontal="right" vertical="center" shrinkToFit="1"/>
    </xf>
    <xf numFmtId="0" fontId="8" fillId="0" borderId="6" xfId="0" applyFont="1" applyFill="1" applyBorder="1" applyAlignment="1">
      <alignment horizontal="distributed" vertical="center" indent="1" shrinkToFit="1"/>
    </xf>
    <xf numFmtId="0" fontId="8" fillId="0" borderId="8" xfId="0" applyFont="1" applyFill="1" applyBorder="1" applyAlignment="1">
      <alignment horizontal="distributed" vertical="center" indent="1" shrinkToFit="1"/>
    </xf>
    <xf numFmtId="181" fontId="18" fillId="0" borderId="6" xfId="0" applyNumberFormat="1" applyFont="1" applyFill="1" applyBorder="1" applyAlignment="1">
      <alignment horizontal="right" vertical="center"/>
    </xf>
    <xf numFmtId="181" fontId="18" fillId="0" borderId="26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center" vertical="center" wrapText="1" shrinkToFit="1"/>
    </xf>
    <xf numFmtId="177" fontId="12" fillId="0" borderId="3" xfId="0" applyNumberFormat="1" applyFont="1" applyFill="1" applyBorder="1" applyAlignment="1">
      <alignment horizontal="center" vertical="center" wrapText="1" shrinkToFit="1"/>
    </xf>
    <xf numFmtId="177" fontId="12" fillId="0" borderId="12" xfId="0" applyNumberFormat="1" applyFont="1" applyFill="1" applyBorder="1" applyAlignment="1">
      <alignment horizontal="center" vertical="center" wrapText="1" shrinkToFit="1"/>
    </xf>
    <xf numFmtId="177" fontId="12" fillId="0" borderId="19" xfId="0" applyNumberFormat="1" applyFont="1" applyFill="1" applyBorder="1" applyAlignment="1">
      <alignment horizontal="center" vertical="center" wrapText="1" shrinkToFit="1"/>
    </xf>
    <xf numFmtId="177" fontId="8" fillId="0" borderId="4" xfId="0" applyNumberFormat="1" applyFont="1" applyFill="1" applyBorder="1" applyAlignment="1">
      <alignment horizontal="center" vertical="center"/>
    </xf>
    <xf numFmtId="177" fontId="8" fillId="0" borderId="13" xfId="0" applyNumberFormat="1" applyFont="1" applyFill="1" applyBorder="1" applyAlignment="1">
      <alignment horizontal="center" vertical="center"/>
    </xf>
    <xf numFmtId="193" fontId="18" fillId="0" borderId="0" xfId="0" applyNumberFormat="1" applyFont="1" applyFill="1" applyBorder="1" applyAlignment="1">
      <alignment horizontal="right" vertical="center"/>
    </xf>
    <xf numFmtId="181" fontId="8" fillId="0" borderId="6" xfId="0" applyNumberFormat="1" applyFont="1" applyFill="1" applyBorder="1" applyAlignment="1">
      <alignment horizontal="right" vertical="center"/>
    </xf>
    <xf numFmtId="177" fontId="8" fillId="0" borderId="11" xfId="0" applyNumberFormat="1" applyFont="1" applyFill="1" applyBorder="1" applyAlignment="1">
      <alignment horizontal="center" vertical="center"/>
    </xf>
    <xf numFmtId="193" fontId="18" fillId="0" borderId="20" xfId="0" applyNumberFormat="1" applyFont="1" applyFill="1" applyBorder="1" applyAlignment="1">
      <alignment horizontal="right" vertical="center"/>
    </xf>
    <xf numFmtId="193" fontId="18" fillId="0" borderId="30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177" fontId="8" fillId="0" borderId="5" xfId="0" applyNumberFormat="1" applyFont="1" applyFill="1" applyBorder="1" applyAlignment="1">
      <alignment horizontal="distributed" vertical="center" indent="1" shrinkToFit="1"/>
    </xf>
    <xf numFmtId="177" fontId="8" fillId="0" borderId="6" xfId="0" applyNumberFormat="1" applyFont="1" applyFill="1" applyBorder="1" applyAlignment="1">
      <alignment horizontal="distributed" vertical="center" indent="1" shrinkToFit="1"/>
    </xf>
    <xf numFmtId="177" fontId="8" fillId="0" borderId="8" xfId="0" applyNumberFormat="1" applyFont="1" applyFill="1" applyBorder="1" applyAlignment="1">
      <alignment horizontal="distributed" vertical="center" indent="1" shrinkToFit="1"/>
    </xf>
    <xf numFmtId="193" fontId="8" fillId="0" borderId="0" xfId="0" applyNumberFormat="1" applyFont="1" applyFill="1" applyBorder="1" applyAlignment="1">
      <alignment horizontal="right" vertical="center"/>
    </xf>
    <xf numFmtId="205" fontId="18" fillId="0" borderId="0" xfId="42" applyNumberFormat="1" applyFont="1" applyFill="1" applyBorder="1" applyAlignment="1">
      <alignment horizontal="right" vertical="center"/>
    </xf>
    <xf numFmtId="177" fontId="8" fillId="0" borderId="39" xfId="0" applyNumberFormat="1" applyFont="1" applyFill="1" applyBorder="1" applyAlignment="1">
      <alignment horizontal="center" vertical="center" wrapText="1" shrinkToFit="1"/>
    </xf>
    <xf numFmtId="205" fontId="8" fillId="0" borderId="15" xfId="42" applyNumberFormat="1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205" fontId="18" fillId="0" borderId="20" xfId="0" applyNumberFormat="1" applyFont="1" applyFill="1" applyBorder="1" applyAlignment="1">
      <alignment horizontal="right" vertical="center" shrinkToFit="1"/>
    </xf>
    <xf numFmtId="177" fontId="8" fillId="0" borderId="36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center" vertical="center"/>
    </xf>
    <xf numFmtId="189" fontId="18" fillId="0" borderId="6" xfId="0" applyNumberFormat="1" applyFont="1" applyFill="1" applyBorder="1" applyAlignment="1">
      <alignment horizontal="right" vertical="center"/>
    </xf>
    <xf numFmtId="179" fontId="18" fillId="0" borderId="6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right" vertical="center"/>
    </xf>
    <xf numFmtId="188" fontId="8" fillId="0" borderId="0" xfId="0" applyNumberFormat="1" applyFont="1" applyFill="1" applyBorder="1" applyAlignment="1">
      <alignment horizontal="right" vertical="center"/>
    </xf>
    <xf numFmtId="188" fontId="8" fillId="0" borderId="3" xfId="0" applyNumberFormat="1" applyFont="1" applyFill="1" applyBorder="1" applyAlignment="1">
      <alignment horizontal="right" vertical="center"/>
    </xf>
    <xf numFmtId="0" fontId="8" fillId="0" borderId="24" xfId="0" applyFont="1" applyFill="1" applyBorder="1" applyAlignment="1">
      <alignment horizontal="center" vertical="center"/>
    </xf>
    <xf numFmtId="179" fontId="12" fillId="0" borderId="31" xfId="0" applyNumberFormat="1" applyFont="1" applyFill="1" applyBorder="1" applyAlignment="1">
      <alignment horizontal="distributed" vertical="center" wrapText="1" shrinkToFit="1"/>
    </xf>
    <xf numFmtId="179" fontId="12" fillId="0" borderId="33" xfId="0" applyNumberFormat="1" applyFont="1" applyFill="1" applyBorder="1" applyAlignment="1">
      <alignment horizontal="distributed" vertical="center" wrapText="1" shrinkToFit="1"/>
    </xf>
    <xf numFmtId="179" fontId="12" fillId="0" borderId="21" xfId="0" applyNumberFormat="1" applyFont="1" applyFill="1" applyBorder="1" applyAlignment="1">
      <alignment horizontal="distributed" vertical="center" wrapText="1" shrinkToFit="1"/>
    </xf>
    <xf numFmtId="0" fontId="8" fillId="0" borderId="16" xfId="0" applyFont="1" applyFill="1" applyBorder="1" applyAlignment="1">
      <alignment horizontal="distributed" vertical="center" indent="1" shrinkToFit="1"/>
    </xf>
    <xf numFmtId="0" fontId="8" fillId="0" borderId="2" xfId="0" applyFont="1" applyFill="1" applyBorder="1" applyAlignment="1">
      <alignment horizontal="distributed" vertical="center" indent="1" shrinkToFit="1"/>
    </xf>
    <xf numFmtId="0" fontId="8" fillId="0" borderId="11" xfId="0" applyFont="1" applyFill="1" applyBorder="1" applyAlignment="1">
      <alignment horizontal="distributed" vertical="center" indent="1" shrinkToFit="1"/>
    </xf>
    <xf numFmtId="0" fontId="8" fillId="0" borderId="17" xfId="0" applyFont="1" applyFill="1" applyBorder="1" applyAlignment="1">
      <alignment horizontal="distributed" vertical="center" indent="1" shrinkToFit="1"/>
    </xf>
    <xf numFmtId="0" fontId="8" fillId="0" borderId="12" xfId="0" applyFont="1" applyFill="1" applyBorder="1" applyAlignment="1">
      <alignment horizontal="distributed" vertical="center" indent="1" shrinkToFit="1"/>
    </xf>
    <xf numFmtId="0" fontId="8" fillId="0" borderId="13" xfId="0" applyFont="1" applyFill="1" applyBorder="1" applyAlignment="1">
      <alignment horizontal="distributed" vertical="center" indent="1" shrinkToFit="1"/>
    </xf>
    <xf numFmtId="176" fontId="8" fillId="0" borderId="38" xfId="0" applyNumberFormat="1" applyFont="1" applyFill="1" applyBorder="1" applyAlignment="1">
      <alignment horizontal="distributed" vertical="center" indent="1"/>
    </xf>
    <xf numFmtId="176" fontId="8" fillId="0" borderId="22" xfId="0" applyNumberFormat="1" applyFont="1" applyFill="1" applyBorder="1" applyAlignment="1">
      <alignment horizontal="distributed" vertical="center" indent="1"/>
    </xf>
    <xf numFmtId="176" fontId="8" fillId="0" borderId="16" xfId="0" applyNumberFormat="1" applyFont="1" applyFill="1" applyBorder="1" applyAlignment="1">
      <alignment horizontal="distributed" vertical="center" indent="1" shrinkToFit="1"/>
    </xf>
    <xf numFmtId="176" fontId="8" fillId="0" borderId="2" xfId="0" applyNumberFormat="1" applyFont="1" applyFill="1" applyBorder="1" applyAlignment="1">
      <alignment horizontal="distributed" vertical="center" indent="1" shrinkToFit="1"/>
    </xf>
    <xf numFmtId="176" fontId="8" fillId="0" borderId="18" xfId="0" applyNumberFormat="1" applyFont="1" applyFill="1" applyBorder="1" applyAlignment="1">
      <alignment horizontal="distributed" vertical="center" indent="1" shrinkToFit="1"/>
    </xf>
    <xf numFmtId="176" fontId="8" fillId="0" borderId="17" xfId="0" applyNumberFormat="1" applyFont="1" applyFill="1" applyBorder="1" applyAlignment="1">
      <alignment horizontal="distributed" vertical="center" indent="1" shrinkToFit="1"/>
    </xf>
    <xf numFmtId="176" fontId="8" fillId="0" borderId="12" xfId="0" applyNumberFormat="1" applyFont="1" applyFill="1" applyBorder="1" applyAlignment="1">
      <alignment horizontal="distributed" vertical="center" indent="1" shrinkToFit="1"/>
    </xf>
    <xf numFmtId="176" fontId="8" fillId="0" borderId="19" xfId="0" applyNumberFormat="1" applyFont="1" applyFill="1" applyBorder="1" applyAlignment="1">
      <alignment horizontal="distributed" vertical="center" indent="1" shrinkToFit="1"/>
    </xf>
    <xf numFmtId="189" fontId="8" fillId="0" borderId="0" xfId="0" applyNumberFormat="1" applyFont="1" applyFill="1" applyBorder="1" applyAlignment="1">
      <alignment horizontal="right" vertical="center"/>
    </xf>
    <xf numFmtId="189" fontId="8" fillId="0" borderId="3" xfId="0" applyNumberFormat="1" applyFont="1" applyFill="1" applyBorder="1" applyAlignment="1">
      <alignment horizontal="right" vertical="center"/>
    </xf>
    <xf numFmtId="185" fontId="18" fillId="0" borderId="5" xfId="0" applyNumberFormat="1" applyFont="1" applyFill="1" applyBorder="1" applyAlignment="1">
      <alignment horizontal="right" vertical="center" indent="1"/>
    </xf>
    <xf numFmtId="185" fontId="18" fillId="0" borderId="6" xfId="0" applyNumberFormat="1" applyFont="1" applyFill="1" applyBorder="1" applyAlignment="1">
      <alignment horizontal="right" vertical="center" indent="1"/>
    </xf>
    <xf numFmtId="185" fontId="18" fillId="0" borderId="8" xfId="0" applyNumberFormat="1" applyFont="1" applyFill="1" applyBorder="1" applyAlignment="1">
      <alignment horizontal="right" vertical="center" indent="1"/>
    </xf>
    <xf numFmtId="0" fontId="8" fillId="0" borderId="9" xfId="0" applyFont="1" applyFill="1" applyBorder="1" applyAlignment="1" applyProtection="1">
      <alignment horizontal="right" vertical="center"/>
    </xf>
    <xf numFmtId="0" fontId="8" fillId="0" borderId="2" xfId="0" applyFont="1" applyFill="1" applyBorder="1" applyAlignment="1" applyProtection="1">
      <alignment horizontal="right" vertical="center"/>
    </xf>
    <xf numFmtId="0" fontId="8" fillId="0" borderId="11" xfId="0" applyFont="1" applyFill="1" applyBorder="1" applyAlignment="1" applyProtection="1">
      <alignment horizontal="right" vertical="center"/>
    </xf>
    <xf numFmtId="185" fontId="18" fillId="0" borderId="5" xfId="0" applyNumberFormat="1" applyFont="1" applyFill="1" applyBorder="1" applyAlignment="1" applyProtection="1">
      <alignment horizontal="right" vertical="center" indent="1"/>
    </xf>
    <xf numFmtId="185" fontId="18" fillId="0" borderId="6" xfId="0" applyNumberFormat="1" applyFont="1" applyFill="1" applyBorder="1" applyAlignment="1" applyProtection="1">
      <alignment horizontal="right" vertical="center" indent="1"/>
    </xf>
    <xf numFmtId="185" fontId="18" fillId="0" borderId="8" xfId="0" applyNumberFormat="1" applyFont="1" applyFill="1" applyBorder="1" applyAlignment="1" applyProtection="1">
      <alignment horizontal="right" vertical="center" indent="1"/>
    </xf>
    <xf numFmtId="180" fontId="18" fillId="0" borderId="6" xfId="0" applyNumberFormat="1" applyFont="1" applyFill="1" applyBorder="1" applyAlignment="1" applyProtection="1">
      <alignment horizontal="right" vertical="center"/>
      <protection locked="0"/>
    </xf>
    <xf numFmtId="176" fontId="21" fillId="0" borderId="15" xfId="0" applyNumberFormat="1" applyFont="1" applyFill="1" applyBorder="1" applyAlignment="1" applyProtection="1">
      <alignment horizontal="right" vertical="center"/>
    </xf>
    <xf numFmtId="176" fontId="22" fillId="0" borderId="37" xfId="0" applyNumberFormat="1" applyFont="1" applyFill="1" applyBorder="1" applyAlignment="1" applyProtection="1">
      <alignment horizontal="right" vertical="center"/>
    </xf>
    <xf numFmtId="176" fontId="22" fillId="0" borderId="6" xfId="0" applyNumberFormat="1" applyFont="1" applyFill="1" applyBorder="1" applyAlignment="1" applyProtection="1">
      <alignment horizontal="right" vertical="center"/>
    </xf>
    <xf numFmtId="176" fontId="22" fillId="0" borderId="6" xfId="0" applyNumberFormat="1" applyFont="1" applyFill="1" applyBorder="1" applyAlignment="1" applyProtection="1">
      <alignment horizontal="right" vertical="center"/>
      <protection locked="0"/>
    </xf>
    <xf numFmtId="185" fontId="8" fillId="0" borderId="1" xfId="0" applyNumberFormat="1" applyFont="1" applyFill="1" applyBorder="1" applyAlignment="1" applyProtection="1">
      <alignment horizontal="right" vertical="center" indent="1"/>
    </xf>
    <xf numFmtId="185" fontId="8" fillId="0" borderId="0" xfId="0" applyNumberFormat="1" applyFont="1" applyFill="1" applyBorder="1" applyAlignment="1" applyProtection="1">
      <alignment horizontal="right" vertical="center" indent="1"/>
    </xf>
    <xf numFmtId="185" fontId="8" fillId="0" borderId="4" xfId="0" applyNumberFormat="1" applyFont="1" applyFill="1" applyBorder="1" applyAlignment="1" applyProtection="1">
      <alignment horizontal="right" vertical="center" indent="1"/>
    </xf>
    <xf numFmtId="196" fontId="8" fillId="0" borderId="27" xfId="0" applyNumberFormat="1" applyFont="1" applyFill="1" applyBorder="1" applyAlignment="1" applyProtection="1">
      <alignment horizontal="right" vertical="center" indent="1"/>
    </xf>
    <xf numFmtId="196" fontId="8" fillId="0" borderId="20" xfId="0" applyNumberFormat="1" applyFont="1" applyFill="1" applyBorder="1" applyAlignment="1" applyProtection="1">
      <alignment horizontal="right" vertical="center" indent="1"/>
    </xf>
    <xf numFmtId="196" fontId="8" fillId="0" borderId="28" xfId="0" applyNumberFormat="1" applyFont="1" applyFill="1" applyBorder="1" applyAlignment="1" applyProtection="1">
      <alignment horizontal="right" vertical="center" indent="1"/>
    </xf>
    <xf numFmtId="180" fontId="18" fillId="0" borderId="37" xfId="0" applyNumberFormat="1" applyFont="1" applyFill="1" applyBorder="1" applyAlignment="1" applyProtection="1">
      <alignment horizontal="right" vertical="center"/>
    </xf>
    <xf numFmtId="180" fontId="18" fillId="0" borderId="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>
      <alignment horizontal="center" vertical="center"/>
    </xf>
    <xf numFmtId="176" fontId="18" fillId="0" borderId="8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distributed" vertical="center" indent="2"/>
    </xf>
    <xf numFmtId="0" fontId="8" fillId="0" borderId="2" xfId="0" applyFont="1" applyFill="1" applyBorder="1" applyAlignment="1">
      <alignment horizontal="distributed" vertical="center" indent="2"/>
    </xf>
    <xf numFmtId="0" fontId="8" fillId="0" borderId="11" xfId="0" applyFont="1" applyFill="1" applyBorder="1" applyAlignment="1">
      <alignment horizontal="distributed" vertical="center" indent="2"/>
    </xf>
    <xf numFmtId="0" fontId="8" fillId="0" borderId="17" xfId="0" applyFont="1" applyFill="1" applyBorder="1" applyAlignment="1">
      <alignment horizontal="distributed" vertical="center" indent="2"/>
    </xf>
    <xf numFmtId="0" fontId="8" fillId="0" borderId="12" xfId="0" applyFont="1" applyFill="1" applyBorder="1" applyAlignment="1">
      <alignment horizontal="distributed" vertical="center" indent="2"/>
    </xf>
    <xf numFmtId="0" fontId="8" fillId="0" borderId="13" xfId="0" applyFont="1" applyFill="1" applyBorder="1" applyAlignment="1">
      <alignment horizontal="distributed" vertical="center" indent="2"/>
    </xf>
    <xf numFmtId="180" fontId="8" fillId="0" borderId="15" xfId="0" applyNumberFormat="1" applyFont="1" applyFill="1" applyBorder="1" applyAlignment="1" applyProtection="1">
      <alignment horizontal="right" vertical="center"/>
    </xf>
    <xf numFmtId="0" fontId="8" fillId="0" borderId="56" xfId="0" applyFont="1" applyFill="1" applyBorder="1" applyAlignment="1">
      <alignment horizontal="center" vertical="center"/>
    </xf>
    <xf numFmtId="196" fontId="8" fillId="0" borderId="27" xfId="0" applyNumberFormat="1" applyFont="1" applyFill="1" applyBorder="1" applyAlignment="1">
      <alignment horizontal="right" vertical="center" indent="1"/>
    </xf>
    <xf numFmtId="196" fontId="8" fillId="0" borderId="20" xfId="0" applyNumberFormat="1" applyFont="1" applyFill="1" applyBorder="1" applyAlignment="1">
      <alignment horizontal="right" vertical="center" indent="1"/>
    </xf>
    <xf numFmtId="196" fontId="8" fillId="0" borderId="28" xfId="0" applyNumberFormat="1" applyFont="1" applyFill="1" applyBorder="1" applyAlignment="1">
      <alignment horizontal="right" vertical="center" indent="1"/>
    </xf>
    <xf numFmtId="178" fontId="8" fillId="0" borderId="0" xfId="0" applyNumberFormat="1" applyFont="1" applyFill="1" applyBorder="1" applyAlignment="1" applyProtection="1">
      <alignment vertical="center"/>
    </xf>
    <xf numFmtId="178" fontId="8" fillId="0" borderId="0" xfId="0" applyNumberFormat="1" applyFont="1" applyFill="1" applyBorder="1" applyAlignment="1" applyProtection="1">
      <alignment vertical="center"/>
      <protection locked="0"/>
    </xf>
    <xf numFmtId="185" fontId="8" fillId="0" borderId="1" xfId="0" applyNumberFormat="1" applyFont="1" applyFill="1" applyBorder="1" applyAlignment="1" applyProtection="1">
      <alignment horizontal="right" vertical="center" shrinkToFit="1"/>
    </xf>
    <xf numFmtId="185" fontId="8" fillId="0" borderId="0" xfId="0" applyNumberFormat="1" applyFont="1" applyFill="1" applyBorder="1" applyAlignment="1" applyProtection="1">
      <alignment horizontal="right" vertical="center" shrinkToFit="1"/>
    </xf>
    <xf numFmtId="185" fontId="8" fillId="0" borderId="4" xfId="0" applyNumberFormat="1" applyFont="1" applyFill="1" applyBorder="1" applyAlignment="1" applyProtection="1">
      <alignment horizontal="right" vertical="center" shrinkToFit="1"/>
    </xf>
    <xf numFmtId="185" fontId="18" fillId="0" borderId="5" xfId="0" applyNumberFormat="1" applyFont="1" applyFill="1" applyBorder="1" applyAlignment="1" applyProtection="1">
      <alignment horizontal="right" vertical="center" shrinkToFit="1"/>
    </xf>
    <xf numFmtId="185" fontId="18" fillId="0" borderId="6" xfId="0" applyNumberFormat="1" applyFont="1" applyFill="1" applyBorder="1" applyAlignment="1" applyProtection="1">
      <alignment horizontal="right" vertical="center" shrinkToFit="1"/>
    </xf>
    <xf numFmtId="185" fontId="18" fillId="0" borderId="8" xfId="0" applyNumberFormat="1" applyFont="1" applyFill="1" applyBorder="1" applyAlignment="1" applyProtection="1">
      <alignment horizontal="right" vertical="center" shrinkToFit="1"/>
    </xf>
    <xf numFmtId="178" fontId="18" fillId="0" borderId="6" xfId="0" applyNumberFormat="1" applyFont="1" applyFill="1" applyBorder="1" applyAlignment="1" applyProtection="1">
      <alignment vertical="center"/>
    </xf>
    <xf numFmtId="178" fontId="18" fillId="0" borderId="37" xfId="0" applyNumberFormat="1" applyFont="1" applyFill="1" applyBorder="1" applyAlignment="1" applyProtection="1">
      <alignment vertical="center"/>
      <protection locked="0"/>
    </xf>
    <xf numFmtId="178" fontId="18" fillId="0" borderId="6" xfId="0" applyNumberFormat="1" applyFont="1" applyFill="1" applyBorder="1" applyAlignment="1" applyProtection="1">
      <alignment vertical="center"/>
      <protection locked="0"/>
    </xf>
    <xf numFmtId="0" fontId="17" fillId="0" borderId="7" xfId="0" applyFont="1" applyFill="1" applyBorder="1" applyAlignment="1">
      <alignment horizontal="distributed" vertical="center" indent="5"/>
    </xf>
    <xf numFmtId="0" fontId="17" fillId="0" borderId="10" xfId="0" applyFont="1" applyFill="1" applyBorder="1" applyAlignment="1">
      <alignment horizontal="distributed" vertical="center" indent="5"/>
    </xf>
    <xf numFmtId="176" fontId="8" fillId="0" borderId="25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184" fontId="8" fillId="0" borderId="27" xfId="0" applyNumberFormat="1" applyFont="1" applyFill="1" applyBorder="1" applyAlignment="1" applyProtection="1">
      <alignment horizontal="right" vertical="center" shrinkToFit="1"/>
    </xf>
    <xf numFmtId="184" fontId="8" fillId="0" borderId="20" xfId="0" applyNumberFormat="1" applyFont="1" applyFill="1" applyBorder="1" applyAlignment="1" applyProtection="1">
      <alignment horizontal="right" vertical="center" shrinkToFit="1"/>
    </xf>
    <xf numFmtId="184" fontId="8" fillId="0" borderId="28" xfId="0" applyNumberFormat="1" applyFont="1" applyFill="1" applyBorder="1" applyAlignment="1" applyProtection="1">
      <alignment horizontal="right" vertical="center" shrinkToFit="1"/>
    </xf>
    <xf numFmtId="178" fontId="8" fillId="0" borderId="15" xfId="0" applyNumberFormat="1" applyFont="1" applyFill="1" applyBorder="1" applyAlignment="1" applyProtection="1">
      <alignment vertical="center"/>
      <protection locked="0"/>
    </xf>
    <xf numFmtId="0" fontId="8" fillId="0" borderId="39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center" vertical="center" shrinkToFit="1"/>
    </xf>
    <xf numFmtId="176" fontId="8" fillId="0" borderId="31" xfId="0" applyNumberFormat="1" applyFont="1" applyFill="1" applyBorder="1" applyAlignment="1">
      <alignment horizontal="distributed" vertical="center" indent="1"/>
    </xf>
    <xf numFmtId="176" fontId="8" fillId="0" borderId="21" xfId="0" applyNumberFormat="1" applyFont="1" applyFill="1" applyBorder="1" applyAlignment="1">
      <alignment horizontal="distributed" vertical="center" indent="1"/>
    </xf>
    <xf numFmtId="176" fontId="8" fillId="0" borderId="11" xfId="0" applyNumberFormat="1" applyFont="1" applyFill="1" applyBorder="1" applyAlignment="1">
      <alignment horizontal="distributed" vertical="center" indent="1"/>
    </xf>
    <xf numFmtId="176" fontId="8" fillId="0" borderId="13" xfId="0" applyNumberFormat="1" applyFont="1" applyFill="1" applyBorder="1" applyAlignment="1">
      <alignment horizontal="distributed" vertical="center" indent="1"/>
    </xf>
    <xf numFmtId="176" fontId="8" fillId="0" borderId="39" xfId="0" applyNumberFormat="1" applyFont="1" applyFill="1" applyBorder="1" applyAlignment="1">
      <alignment horizontal="distributed" vertical="center" indent="1"/>
    </xf>
    <xf numFmtId="0" fontId="8" fillId="0" borderId="2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distributed" vertical="center" indent="1"/>
    </xf>
    <xf numFmtId="0" fontId="8" fillId="0" borderId="7" xfId="0" applyFont="1" applyFill="1" applyBorder="1" applyAlignment="1">
      <alignment horizontal="center" vertical="center"/>
    </xf>
    <xf numFmtId="176" fontId="8" fillId="0" borderId="21" xfId="0" applyNumberFormat="1" applyFont="1" applyFill="1" applyBorder="1" applyAlignment="1">
      <alignment horizontal="center" vertical="center"/>
    </xf>
    <xf numFmtId="179" fontId="18" fillId="0" borderId="26" xfId="0" applyNumberFormat="1" applyFont="1" applyFill="1" applyBorder="1" applyAlignment="1">
      <alignment vertical="center"/>
    </xf>
    <xf numFmtId="0" fontId="8" fillId="0" borderId="21" xfId="0" applyFont="1" applyFill="1" applyBorder="1" applyAlignment="1">
      <alignment horizontal="center" vertical="center" shrinkToFit="1"/>
    </xf>
    <xf numFmtId="42" fontId="8" fillId="0" borderId="0" xfId="0" applyNumberFormat="1" applyFont="1" applyFill="1" applyBorder="1" applyAlignment="1">
      <alignment horizontal="right" vertical="center"/>
    </xf>
    <xf numFmtId="179" fontId="8" fillId="0" borderId="15" xfId="0" applyNumberFormat="1" applyFont="1" applyFill="1" applyBorder="1" applyAlignment="1">
      <alignment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distributed" vertical="center" indent="1"/>
    </xf>
    <xf numFmtId="0" fontId="8" fillId="0" borderId="39" xfId="0" applyFont="1" applyFill="1" applyBorder="1" applyAlignment="1">
      <alignment horizontal="distributed" vertical="center" inden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left" vertical="center"/>
    </xf>
    <xf numFmtId="192" fontId="18" fillId="0" borderId="68" xfId="0" applyNumberFormat="1" applyFont="1" applyFill="1" applyBorder="1" applyAlignment="1">
      <alignment horizontal="right" vertical="center"/>
    </xf>
    <xf numFmtId="192" fontId="18" fillId="0" borderId="69" xfId="0" applyNumberFormat="1" applyFont="1" applyFill="1" applyBorder="1" applyAlignment="1">
      <alignment horizontal="right" vertical="center"/>
    </xf>
    <xf numFmtId="42" fontId="18" fillId="0" borderId="6" xfId="0" applyNumberFormat="1" applyFont="1" applyFill="1" applyBorder="1" applyAlignment="1">
      <alignment horizontal="right" vertical="center"/>
    </xf>
    <xf numFmtId="0" fontId="8" fillId="0" borderId="14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16" xfId="0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horizontal="distributed" vertical="center"/>
    </xf>
    <xf numFmtId="0" fontId="8" fillId="0" borderId="17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horizontal="distributed" vertical="center"/>
    </xf>
    <xf numFmtId="0" fontId="8" fillId="0" borderId="9" xfId="0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right" vertical="top"/>
    </xf>
    <xf numFmtId="0" fontId="8" fillId="0" borderId="11" xfId="0" applyFont="1" applyFill="1" applyBorder="1" applyAlignment="1">
      <alignment horizontal="right" vertical="top"/>
    </xf>
    <xf numFmtId="0" fontId="8" fillId="0" borderId="31" xfId="0" applyFont="1" applyFill="1" applyBorder="1" applyAlignment="1">
      <alignment horizontal="center" vertical="center"/>
    </xf>
    <xf numFmtId="179" fontId="18" fillId="0" borderId="37" xfId="0" applyNumberFormat="1" applyFont="1" applyFill="1" applyBorder="1" applyAlignment="1">
      <alignment vertical="center"/>
    </xf>
    <xf numFmtId="209" fontId="18" fillId="0" borderId="6" xfId="0" applyNumberFormat="1" applyFont="1" applyFill="1" applyBorder="1" applyAlignment="1">
      <alignment horizontal="right" vertical="center"/>
    </xf>
    <xf numFmtId="179" fontId="8" fillId="0" borderId="20" xfId="0" applyNumberFormat="1" applyFont="1" applyFill="1" applyBorder="1" applyAlignment="1">
      <alignment vertical="center"/>
    </xf>
    <xf numFmtId="0" fontId="8" fillId="0" borderId="38" xfId="0" applyFont="1" applyFill="1" applyBorder="1" applyAlignment="1">
      <alignment horizontal="right" vertical="center"/>
    </xf>
    <xf numFmtId="0" fontId="8" fillId="0" borderId="36" xfId="0" applyFont="1" applyFill="1" applyBorder="1" applyAlignment="1">
      <alignment horizontal="right" vertical="center"/>
    </xf>
    <xf numFmtId="185" fontId="18" fillId="0" borderId="5" xfId="0" applyNumberFormat="1" applyFont="1" applyFill="1" applyBorder="1" applyAlignment="1">
      <alignment horizontal="right" vertical="center" indent="3"/>
    </xf>
    <xf numFmtId="185" fontId="18" fillId="0" borderId="6" xfId="0" applyNumberFormat="1" applyFont="1" applyFill="1" applyBorder="1" applyAlignment="1">
      <alignment horizontal="right" vertical="center" indent="3"/>
    </xf>
    <xf numFmtId="185" fontId="18" fillId="0" borderId="8" xfId="0" applyNumberFormat="1" applyFont="1" applyFill="1" applyBorder="1" applyAlignment="1">
      <alignment horizontal="right" vertical="center" indent="3"/>
    </xf>
    <xf numFmtId="0" fontId="8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176" fontId="18" fillId="0" borderId="6" xfId="0" applyNumberFormat="1" applyFont="1" applyFill="1" applyBorder="1" applyAlignment="1">
      <alignment vertical="center"/>
    </xf>
    <xf numFmtId="197" fontId="8" fillId="0" borderId="27" xfId="0" applyNumberFormat="1" applyFont="1" applyFill="1" applyBorder="1" applyAlignment="1" applyProtection="1">
      <alignment vertical="center"/>
    </xf>
    <xf numFmtId="197" fontId="8" fillId="0" borderId="20" xfId="0" applyNumberFormat="1" applyFont="1" applyFill="1" applyBorder="1" applyAlignment="1" applyProtection="1">
      <alignment vertical="center"/>
    </xf>
    <xf numFmtId="197" fontId="8" fillId="0" borderId="28" xfId="0" applyNumberFormat="1" applyFont="1" applyFill="1" applyBorder="1" applyAlignment="1" applyProtection="1">
      <alignment vertical="center"/>
    </xf>
    <xf numFmtId="195" fontId="18" fillId="0" borderId="5" xfId="0" applyNumberFormat="1" applyFont="1" applyFill="1" applyBorder="1" applyAlignment="1" applyProtection="1">
      <alignment horizontal="right" vertical="center"/>
    </xf>
    <xf numFmtId="195" fontId="18" fillId="0" borderId="6" xfId="0" applyNumberFormat="1" applyFont="1" applyFill="1" applyBorder="1" applyAlignment="1" applyProtection="1">
      <alignment horizontal="right" vertical="center"/>
    </xf>
    <xf numFmtId="195" fontId="18" fillId="0" borderId="8" xfId="0" applyNumberFormat="1" applyFont="1" applyFill="1" applyBorder="1" applyAlignment="1" applyProtection="1">
      <alignment horizontal="right" vertical="center"/>
    </xf>
    <xf numFmtId="195" fontId="8" fillId="0" borderId="1" xfId="0" applyNumberFormat="1" applyFont="1" applyFill="1" applyBorder="1" applyAlignment="1" applyProtection="1">
      <alignment vertical="center"/>
    </xf>
    <xf numFmtId="195" fontId="8" fillId="0" borderId="0" xfId="0" applyNumberFormat="1" applyFont="1" applyFill="1" applyBorder="1" applyAlignment="1" applyProtection="1">
      <alignment vertical="center"/>
    </xf>
    <xf numFmtId="195" fontId="8" fillId="0" borderId="4" xfId="0" applyNumberFormat="1" applyFont="1" applyFill="1" applyBorder="1" applyAlignment="1" applyProtection="1">
      <alignment vertical="center"/>
    </xf>
    <xf numFmtId="179" fontId="8" fillId="0" borderId="29" xfId="0" applyNumberFormat="1" applyFont="1" applyFill="1" applyBorder="1" applyAlignment="1">
      <alignment horizontal="right" vertical="center"/>
    </xf>
    <xf numFmtId="179" fontId="8" fillId="0" borderId="2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vertical="center"/>
    </xf>
    <xf numFmtId="0" fontId="8" fillId="0" borderId="40" xfId="0" applyFont="1" applyFill="1" applyBorder="1" applyAlignment="1">
      <alignment horizontal="center" vertical="center" shrinkToFit="1"/>
    </xf>
    <xf numFmtId="0" fontId="8" fillId="0" borderId="38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right" vertical="center"/>
    </xf>
    <xf numFmtId="49" fontId="8" fillId="0" borderId="3" xfId="0" applyNumberFormat="1" applyFont="1" applyFill="1" applyBorder="1" applyAlignment="1">
      <alignment horizontal="right" vertical="center"/>
    </xf>
    <xf numFmtId="179" fontId="8" fillId="0" borderId="3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distributed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93" fontId="8" fillId="0" borderId="0" xfId="0" applyNumberFormat="1" applyFont="1" applyFill="1" applyBorder="1" applyAlignment="1" applyProtection="1">
      <alignment horizontal="right" vertical="center"/>
      <protection locked="0"/>
    </xf>
    <xf numFmtId="193" fontId="8" fillId="0" borderId="3" xfId="0" applyNumberFormat="1" applyFont="1" applyFill="1" applyBorder="1" applyAlignment="1" applyProtection="1">
      <alignment horizontal="right" vertical="center"/>
      <protection locked="0"/>
    </xf>
    <xf numFmtId="0" fontId="8" fillId="0" borderId="16" xfId="0" applyFont="1" applyFill="1" applyBorder="1" applyAlignment="1">
      <alignment horizontal="distributed" vertical="center" indent="4"/>
    </xf>
    <xf numFmtId="0" fontId="8" fillId="0" borderId="2" xfId="0" applyFont="1" applyFill="1" applyBorder="1" applyAlignment="1">
      <alignment horizontal="distributed" vertical="center" indent="4"/>
    </xf>
    <xf numFmtId="0" fontId="8" fillId="0" borderId="11" xfId="0" applyFont="1" applyFill="1" applyBorder="1" applyAlignment="1">
      <alignment horizontal="distributed" vertical="center" indent="4"/>
    </xf>
    <xf numFmtId="0" fontId="8" fillId="0" borderId="17" xfId="0" applyFont="1" applyFill="1" applyBorder="1" applyAlignment="1">
      <alignment horizontal="distributed" vertical="center" indent="4"/>
    </xf>
    <xf numFmtId="0" fontId="8" fillId="0" borderId="12" xfId="0" applyFont="1" applyFill="1" applyBorder="1" applyAlignment="1">
      <alignment horizontal="distributed" vertical="center" indent="4"/>
    </xf>
    <xf numFmtId="0" fontId="8" fillId="0" borderId="13" xfId="0" applyFont="1" applyFill="1" applyBorder="1" applyAlignment="1">
      <alignment horizontal="distributed" vertical="center" indent="4"/>
    </xf>
    <xf numFmtId="193" fontId="18" fillId="0" borderId="6" xfId="0" applyNumberFormat="1" applyFont="1" applyFill="1" applyBorder="1" applyAlignment="1" applyProtection="1">
      <alignment horizontal="right" vertical="center"/>
      <protection locked="0"/>
    </xf>
    <xf numFmtId="193" fontId="18" fillId="0" borderId="26" xfId="0" applyNumberFormat="1" applyFont="1" applyFill="1" applyBorder="1" applyAlignment="1" applyProtection="1">
      <alignment horizontal="right" vertical="center"/>
      <protection locked="0"/>
    </xf>
    <xf numFmtId="193" fontId="8" fillId="0" borderId="15" xfId="0" applyNumberFormat="1" applyFont="1" applyFill="1" applyBorder="1" applyAlignment="1" applyProtection="1">
      <alignment horizontal="right" vertical="center" shrinkToFit="1"/>
      <protection locked="0"/>
    </xf>
    <xf numFmtId="193" fontId="8" fillId="0" borderId="0" xfId="0" applyNumberFormat="1" applyFont="1" applyFill="1" applyBorder="1" applyAlignment="1" applyProtection="1">
      <alignment horizontal="right" vertical="center" shrinkToFit="1"/>
      <protection locked="0"/>
    </xf>
    <xf numFmtId="208" fontId="8" fillId="0" borderId="1" xfId="0" applyNumberFormat="1" applyFont="1" applyFill="1" applyBorder="1" applyAlignment="1" applyProtection="1">
      <alignment horizontal="right" vertical="center" indent="4"/>
    </xf>
    <xf numFmtId="208" fontId="8" fillId="0" borderId="0" xfId="0" applyNumberFormat="1" applyFont="1" applyFill="1" applyBorder="1" applyAlignment="1" applyProtection="1">
      <alignment horizontal="right" vertical="center" indent="4"/>
    </xf>
    <xf numFmtId="208" fontId="8" fillId="0" borderId="4" xfId="0" applyNumberFormat="1" applyFont="1" applyFill="1" applyBorder="1" applyAlignment="1" applyProtection="1">
      <alignment horizontal="right" vertical="center" indent="4"/>
    </xf>
    <xf numFmtId="0" fontId="8" fillId="0" borderId="39" xfId="0" applyFont="1" applyFill="1" applyBorder="1" applyAlignment="1">
      <alignment horizontal="distributed" vertical="center"/>
    </xf>
    <xf numFmtId="185" fontId="8" fillId="0" borderId="1" xfId="0" applyNumberFormat="1" applyFont="1" applyFill="1" applyBorder="1" applyAlignment="1">
      <alignment horizontal="right" vertical="center" indent="3"/>
    </xf>
    <xf numFmtId="185" fontId="8" fillId="0" borderId="0" xfId="0" applyNumberFormat="1" applyFont="1" applyFill="1" applyBorder="1" applyAlignment="1">
      <alignment horizontal="right" vertical="center" indent="3"/>
    </xf>
    <xf numFmtId="185" fontId="8" fillId="0" borderId="4" xfId="0" applyNumberFormat="1" applyFont="1" applyFill="1" applyBorder="1" applyAlignment="1">
      <alignment horizontal="right" vertical="center" indent="3"/>
    </xf>
    <xf numFmtId="0" fontId="8" fillId="0" borderId="38" xfId="0" applyFont="1" applyFill="1" applyBorder="1" applyAlignment="1">
      <alignment horizontal="distributed" vertical="center" wrapText="1"/>
    </xf>
    <xf numFmtId="0" fontId="8" fillId="0" borderId="39" xfId="0" applyFont="1" applyFill="1" applyBorder="1" applyAlignment="1">
      <alignment horizontal="distributed" vertical="center" wrapText="1"/>
    </xf>
    <xf numFmtId="0" fontId="8" fillId="0" borderId="1" xfId="0" applyFont="1" applyFill="1" applyBorder="1" applyAlignment="1">
      <alignment horizontal="center" vertical="center"/>
    </xf>
    <xf numFmtId="194" fontId="8" fillId="0" borderId="57" xfId="0" applyNumberFormat="1" applyFont="1" applyFill="1" applyBorder="1" applyAlignment="1" applyProtection="1">
      <alignment vertical="center"/>
    </xf>
    <xf numFmtId="194" fontId="8" fillId="0" borderId="24" xfId="0" applyNumberFormat="1" applyFont="1" applyFill="1" applyBorder="1" applyAlignment="1" applyProtection="1">
      <alignment vertical="center"/>
    </xf>
    <xf numFmtId="194" fontId="8" fillId="0" borderId="25" xfId="0" applyNumberFormat="1" applyFont="1" applyFill="1" applyBorder="1" applyAlignment="1" applyProtection="1">
      <alignment vertical="center"/>
    </xf>
    <xf numFmtId="195" fontId="18" fillId="0" borderId="5" xfId="0" applyNumberFormat="1" applyFont="1" applyFill="1" applyBorder="1" applyAlignment="1" applyProtection="1">
      <alignment vertical="center"/>
    </xf>
    <xf numFmtId="195" fontId="18" fillId="0" borderId="6" xfId="0" applyNumberFormat="1" applyFont="1" applyFill="1" applyBorder="1" applyAlignment="1" applyProtection="1">
      <alignment vertical="center"/>
    </xf>
    <xf numFmtId="195" fontId="18" fillId="0" borderId="8" xfId="0" applyNumberFormat="1" applyFont="1" applyFill="1" applyBorder="1" applyAlignment="1" applyProtection="1">
      <alignment vertical="center"/>
    </xf>
    <xf numFmtId="177" fontId="13" fillId="0" borderId="0" xfId="0" applyNumberFormat="1" applyFont="1" applyFill="1" applyAlignment="1">
      <alignment horizontal="center" vertical="center"/>
    </xf>
    <xf numFmtId="0" fontId="12" fillId="12" borderId="16" xfId="0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0" fontId="12" fillId="12" borderId="11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 wrapText="1"/>
    </xf>
    <xf numFmtId="0" fontId="12" fillId="12" borderId="0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/>
    </xf>
    <xf numFmtId="0" fontId="12" fillId="12" borderId="0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177" fontId="8" fillId="0" borderId="52" xfId="0" applyNumberFormat="1" applyFont="1" applyFill="1" applyBorder="1" applyAlignment="1">
      <alignment horizontal="center" vertical="center" wrapText="1"/>
    </xf>
    <xf numFmtId="177" fontId="8" fillId="0" borderId="53" xfId="0" applyNumberFormat="1" applyFont="1" applyFill="1" applyBorder="1" applyAlignment="1">
      <alignment horizontal="center" vertical="center" wrapText="1"/>
    </xf>
    <xf numFmtId="177" fontId="8" fillId="0" borderId="54" xfId="0" applyNumberFormat="1" applyFont="1" applyFill="1" applyBorder="1" applyAlignment="1">
      <alignment horizontal="center" vertical="center" wrapText="1"/>
    </xf>
    <xf numFmtId="177" fontId="8" fillId="0" borderId="32" xfId="0" applyNumberFormat="1" applyFont="1" applyFill="1" applyBorder="1" applyAlignment="1">
      <alignment horizontal="center" vertical="center" wrapText="1"/>
    </xf>
    <xf numFmtId="177" fontId="8" fillId="0" borderId="55" xfId="0" applyNumberFormat="1" applyFont="1" applyFill="1" applyBorder="1" applyAlignment="1">
      <alignment horizontal="center" vertical="center" wrapText="1"/>
    </xf>
    <xf numFmtId="177" fontId="8" fillId="0" borderId="51" xfId="0" applyNumberFormat="1" applyFont="1" applyFill="1" applyBorder="1" applyAlignment="1">
      <alignment horizontal="center" vertical="center" wrapText="1"/>
    </xf>
    <xf numFmtId="205" fontId="18" fillId="0" borderId="20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distributed" vertical="center" wrapText="1" indent="1"/>
    </xf>
    <xf numFmtId="0" fontId="8" fillId="0" borderId="6" xfId="0" applyFont="1" applyFill="1" applyBorder="1" applyAlignment="1">
      <alignment horizontal="distributed" vertical="center" wrapText="1" indent="1"/>
    </xf>
    <xf numFmtId="0" fontId="8" fillId="0" borderId="8" xfId="0" applyFont="1" applyFill="1" applyBorder="1" applyAlignment="1">
      <alignment horizontal="distributed" vertical="center" wrapText="1" indent="1"/>
    </xf>
    <xf numFmtId="190" fontId="8" fillId="0" borderId="0" xfId="0" applyNumberFormat="1" applyFont="1" applyFill="1" applyBorder="1" applyAlignment="1">
      <alignment horizontal="right" vertical="center"/>
    </xf>
    <xf numFmtId="186" fontId="8" fillId="0" borderId="27" xfId="0" applyNumberFormat="1" applyFont="1" applyFill="1" applyBorder="1" applyAlignment="1" applyProtection="1">
      <alignment horizontal="right" vertical="center" indent="4"/>
    </xf>
    <xf numFmtId="186" fontId="8" fillId="0" borderId="20" xfId="0" applyNumberFormat="1" applyFont="1" applyFill="1" applyBorder="1" applyAlignment="1" applyProtection="1">
      <alignment horizontal="right" vertical="center" indent="4"/>
    </xf>
    <xf numFmtId="186" fontId="8" fillId="0" borderId="28" xfId="0" applyNumberFormat="1" applyFont="1" applyFill="1" applyBorder="1" applyAlignment="1" applyProtection="1">
      <alignment horizontal="right" vertical="center" indent="4"/>
    </xf>
    <xf numFmtId="193" fontId="8" fillId="0" borderId="0" xfId="0" applyNumberFormat="1" applyFont="1" applyFill="1" applyBorder="1" applyAlignment="1" applyProtection="1">
      <alignment horizontal="right" vertical="center"/>
    </xf>
    <xf numFmtId="193" fontId="8" fillId="0" borderId="3" xfId="0" applyNumberFormat="1" applyFont="1" applyFill="1" applyBorder="1" applyAlignment="1" applyProtection="1">
      <alignment horizontal="right" vertical="center"/>
    </xf>
    <xf numFmtId="193" fontId="18" fillId="0" borderId="37" xfId="0" applyNumberFormat="1" applyFont="1" applyFill="1" applyBorder="1" applyAlignment="1" applyProtection="1">
      <alignment horizontal="right" vertical="center" shrinkToFit="1"/>
      <protection locked="0"/>
    </xf>
    <xf numFmtId="193" fontId="18" fillId="0" borderId="6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23" xfId="0" applyNumberFormat="1" applyFont="1" applyFill="1" applyBorder="1" applyAlignment="1">
      <alignment horizontal="distributed" vertical="center" shrinkToFit="1"/>
    </xf>
    <xf numFmtId="177" fontId="8" fillId="0" borderId="24" xfId="0" applyNumberFormat="1" applyFont="1" applyFill="1" applyBorder="1" applyAlignment="1">
      <alignment horizontal="distributed" vertical="center" shrinkToFit="1"/>
    </xf>
    <xf numFmtId="177" fontId="8" fillId="0" borderId="25" xfId="0" applyNumberFormat="1" applyFont="1" applyFill="1" applyBorder="1" applyAlignment="1">
      <alignment horizontal="distributed" vertical="center" shrinkToFit="1"/>
    </xf>
    <xf numFmtId="0" fontId="8" fillId="0" borderId="1" xfId="0" applyFont="1" applyFill="1" applyBorder="1" applyAlignment="1">
      <alignment horizontal="distributed" vertical="center" indent="2" shrinkToFit="1"/>
    </xf>
    <xf numFmtId="0" fontId="8" fillId="0" borderId="0" xfId="0" applyFont="1" applyFill="1" applyBorder="1" applyAlignment="1">
      <alignment horizontal="distributed" vertical="center" indent="2" shrinkToFit="1"/>
    </xf>
    <xf numFmtId="0" fontId="8" fillId="0" borderId="4" xfId="0" applyFont="1" applyFill="1" applyBorder="1" applyAlignment="1">
      <alignment horizontal="distributed" vertical="center" indent="2" shrinkToFit="1"/>
    </xf>
    <xf numFmtId="177" fontId="8" fillId="0" borderId="16" xfId="0" applyNumberFormat="1" applyFont="1" applyFill="1" applyBorder="1" applyAlignment="1">
      <alignment horizontal="center" wrapText="1"/>
    </xf>
    <xf numFmtId="177" fontId="8" fillId="0" borderId="2" xfId="0" applyNumberFormat="1" applyFont="1" applyFill="1" applyBorder="1" applyAlignment="1">
      <alignment horizontal="center" wrapText="1"/>
    </xf>
    <xf numFmtId="177" fontId="8" fillId="0" borderId="18" xfId="0" applyNumberFormat="1" applyFont="1" applyFill="1" applyBorder="1" applyAlignment="1">
      <alignment horizontal="center" wrapText="1"/>
    </xf>
    <xf numFmtId="177" fontId="8" fillId="0" borderId="17" xfId="0" applyNumberFormat="1" applyFont="1" applyFill="1" applyBorder="1" applyAlignment="1">
      <alignment horizontal="center" vertical="center" wrapText="1"/>
    </xf>
    <xf numFmtId="177" fontId="8" fillId="0" borderId="12" xfId="0" applyNumberFormat="1" applyFont="1" applyFill="1" applyBorder="1" applyAlignment="1">
      <alignment horizontal="center" vertical="center" wrapText="1"/>
    </xf>
    <xf numFmtId="177" fontId="8" fillId="0" borderId="13" xfId="0" applyNumberFormat="1" applyFont="1" applyFill="1" applyBorder="1" applyAlignment="1">
      <alignment horizontal="center" vertical="center" wrapText="1"/>
    </xf>
    <xf numFmtId="177" fontId="8" fillId="0" borderId="51" xfId="0" applyNumberFormat="1" applyFont="1" applyFill="1" applyBorder="1" applyAlignment="1">
      <alignment horizontal="right" vertical="center" shrinkToFit="1"/>
    </xf>
    <xf numFmtId="177" fontId="8" fillId="0" borderId="31" xfId="0" applyNumberFormat="1" applyFont="1" applyFill="1" applyBorder="1" applyAlignment="1">
      <alignment horizontal="right" vertical="center" shrinkToFit="1"/>
    </xf>
    <xf numFmtId="177" fontId="18" fillId="0" borderId="27" xfId="0" applyNumberFormat="1" applyFont="1" applyFill="1" applyBorder="1" applyAlignment="1">
      <alignment horizontal="distributed" vertical="center" indent="2"/>
    </xf>
    <xf numFmtId="177" fontId="18" fillId="0" borderId="20" xfId="0" applyNumberFormat="1" applyFont="1" applyFill="1" applyBorder="1" applyAlignment="1">
      <alignment horizontal="distributed" vertical="center" indent="2"/>
    </xf>
    <xf numFmtId="177" fontId="18" fillId="0" borderId="28" xfId="0" applyNumberFormat="1" applyFont="1" applyFill="1" applyBorder="1" applyAlignment="1">
      <alignment horizontal="distributed" vertical="center" indent="2"/>
    </xf>
    <xf numFmtId="196" fontId="8" fillId="0" borderId="27" xfId="0" applyNumberFormat="1" applyFont="1" applyFill="1" applyBorder="1" applyAlignment="1">
      <alignment horizontal="right" vertical="center" indent="3"/>
    </xf>
    <xf numFmtId="196" fontId="8" fillId="0" borderId="20" xfId="0" applyNumberFormat="1" applyFont="1" applyFill="1" applyBorder="1" applyAlignment="1">
      <alignment horizontal="right" vertical="center" indent="3"/>
    </xf>
    <xf numFmtId="196" fontId="8" fillId="0" borderId="28" xfId="0" applyNumberFormat="1" applyFont="1" applyFill="1" applyBorder="1" applyAlignment="1">
      <alignment horizontal="right" vertical="center" indent="3"/>
    </xf>
    <xf numFmtId="0" fontId="8" fillId="0" borderId="38" xfId="0" applyFont="1" applyFill="1" applyBorder="1" applyAlignment="1">
      <alignment horizontal="distributed" vertical="center" wrapText="1" shrinkToFit="1"/>
    </xf>
    <xf numFmtId="0" fontId="8" fillId="0" borderId="39" xfId="0" applyFont="1" applyFill="1" applyBorder="1" applyAlignment="1">
      <alignment horizontal="distributed" vertical="center" wrapText="1" shrinkToFit="1"/>
    </xf>
    <xf numFmtId="0" fontId="8" fillId="0" borderId="36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distributed" vertical="center"/>
    </xf>
    <xf numFmtId="177" fontId="8" fillId="0" borderId="16" xfId="0" applyNumberFormat="1" applyFont="1" applyFill="1" applyBorder="1" applyAlignment="1">
      <alignment horizontal="distributed" vertical="center" shrinkToFit="1"/>
    </xf>
    <xf numFmtId="177" fontId="8" fillId="0" borderId="2" xfId="0" applyNumberFormat="1" applyFont="1" applyFill="1" applyBorder="1" applyAlignment="1">
      <alignment horizontal="distributed" vertical="center" shrinkToFit="1"/>
    </xf>
    <xf numFmtId="177" fontId="8" fillId="0" borderId="11" xfId="0" applyNumberFormat="1" applyFont="1" applyFill="1" applyBorder="1" applyAlignment="1">
      <alignment horizontal="distributed" vertical="center" shrinkToFit="1"/>
    </xf>
    <xf numFmtId="177" fontId="8" fillId="0" borderId="17" xfId="0" applyNumberFormat="1" applyFont="1" applyFill="1" applyBorder="1" applyAlignment="1">
      <alignment horizontal="distributed" vertical="center" shrinkToFit="1"/>
    </xf>
    <xf numFmtId="177" fontId="8" fillId="0" borderId="12" xfId="0" applyNumberFormat="1" applyFont="1" applyFill="1" applyBorder="1" applyAlignment="1">
      <alignment horizontal="distributed" vertical="center" shrinkToFit="1"/>
    </xf>
    <xf numFmtId="177" fontId="8" fillId="0" borderId="13" xfId="0" applyNumberFormat="1" applyFont="1" applyFill="1" applyBorder="1" applyAlignment="1">
      <alignment horizontal="distributed" vertical="center" shrinkToFit="1"/>
    </xf>
    <xf numFmtId="193" fontId="8" fillId="0" borderId="15" xfId="0" applyNumberFormat="1" applyFont="1" applyFill="1" applyBorder="1" applyAlignment="1">
      <alignment horizontal="right" vertical="center"/>
    </xf>
    <xf numFmtId="193" fontId="8" fillId="0" borderId="15" xfId="0" applyNumberFormat="1" applyFont="1" applyFill="1" applyBorder="1" applyAlignment="1" applyProtection="1">
      <alignment horizontal="right" vertical="center"/>
      <protection locked="0"/>
    </xf>
    <xf numFmtId="0" fontId="8" fillId="0" borderId="18" xfId="0" applyFont="1" applyFill="1" applyBorder="1" applyAlignment="1">
      <alignment horizontal="distributed" vertical="center" indent="4"/>
    </xf>
    <xf numFmtId="0" fontId="8" fillId="0" borderId="19" xfId="0" applyFont="1" applyFill="1" applyBorder="1" applyAlignment="1">
      <alignment horizontal="distributed" vertical="center" indent="4"/>
    </xf>
    <xf numFmtId="193" fontId="8" fillId="0" borderId="3" xfId="0" applyNumberFormat="1" applyFont="1" applyFill="1" applyBorder="1" applyAlignment="1">
      <alignment horizontal="right" vertical="center"/>
    </xf>
    <xf numFmtId="192" fontId="8" fillId="0" borderId="15" xfId="0" applyNumberFormat="1" applyFont="1" applyFill="1" applyBorder="1" applyAlignment="1">
      <alignment horizontal="right" vertical="center"/>
    </xf>
    <xf numFmtId="176" fontId="8" fillId="0" borderId="39" xfId="0" applyNumberFormat="1" applyFont="1" applyFill="1" applyBorder="1" applyAlignment="1">
      <alignment horizontal="center" vertical="center" wrapText="1"/>
    </xf>
    <xf numFmtId="0" fontId="17" fillId="0" borderId="39" xfId="0" applyFont="1" applyFill="1" applyBorder="1" applyAlignment="1"/>
    <xf numFmtId="186" fontId="8" fillId="0" borderId="27" xfId="0" applyNumberFormat="1" applyFont="1" applyFill="1" applyBorder="1" applyAlignment="1" applyProtection="1">
      <alignment horizontal="right" vertical="center" indent="1"/>
    </xf>
    <xf numFmtId="186" fontId="8" fillId="0" borderId="20" xfId="0" applyNumberFormat="1" applyFont="1" applyFill="1" applyBorder="1" applyAlignment="1" applyProtection="1">
      <alignment horizontal="right" vertical="center" indent="1"/>
    </xf>
    <xf numFmtId="186" fontId="8" fillId="0" borderId="28" xfId="0" applyNumberFormat="1" applyFont="1" applyFill="1" applyBorder="1" applyAlignment="1" applyProtection="1">
      <alignment horizontal="right" vertical="center" indent="1"/>
    </xf>
    <xf numFmtId="176" fontId="8" fillId="0" borderId="15" xfId="0" applyNumberFormat="1" applyFont="1" applyFill="1" applyBorder="1" applyAlignment="1">
      <alignment horizontal="right" vertical="center"/>
    </xf>
    <xf numFmtId="192" fontId="18" fillId="0" borderId="70" xfId="0" applyNumberFormat="1" applyFont="1" applyFill="1" applyBorder="1" applyAlignment="1">
      <alignment horizontal="right" vertical="center"/>
    </xf>
    <xf numFmtId="176" fontId="12" fillId="0" borderId="31" xfId="0" applyNumberFormat="1" applyFont="1" applyFill="1" applyBorder="1" applyAlignment="1">
      <alignment horizontal="distributed" vertical="center" wrapText="1" indent="1"/>
    </xf>
    <xf numFmtId="176" fontId="12" fillId="0" borderId="21" xfId="0" applyNumberFormat="1" applyFont="1" applyFill="1" applyBorder="1" applyAlignment="1">
      <alignment horizontal="distributed" vertical="center" wrapText="1" indent="1"/>
    </xf>
    <xf numFmtId="0" fontId="8" fillId="0" borderId="31" xfId="0" applyFont="1" applyFill="1" applyBorder="1" applyAlignment="1">
      <alignment horizontal="distributed" vertical="center" shrinkToFit="1"/>
    </xf>
    <xf numFmtId="0" fontId="8" fillId="0" borderId="21" xfId="0" applyFont="1" applyFill="1" applyBorder="1" applyAlignment="1">
      <alignment horizontal="distributed" vertical="center" shrinkToFit="1"/>
    </xf>
    <xf numFmtId="0" fontId="8" fillId="0" borderId="50" xfId="0" applyFont="1" applyFill="1" applyBorder="1" applyAlignment="1">
      <alignment horizontal="distributed" vertical="center"/>
    </xf>
    <xf numFmtId="0" fontId="8" fillId="0" borderId="38" xfId="0" applyFont="1" applyFill="1" applyBorder="1" applyAlignment="1">
      <alignment horizontal="distributed" vertical="center"/>
    </xf>
    <xf numFmtId="179" fontId="8" fillId="0" borderId="9" xfId="0" applyNumberFormat="1" applyFont="1" applyFill="1" applyBorder="1" applyAlignment="1">
      <alignment horizontal="right" vertical="center"/>
    </xf>
    <xf numFmtId="179" fontId="8" fillId="0" borderId="2" xfId="0" applyNumberFormat="1" applyFont="1" applyFill="1" applyBorder="1" applyAlignment="1">
      <alignment horizontal="right" vertical="center"/>
    </xf>
    <xf numFmtId="179" fontId="8" fillId="0" borderId="11" xfId="0" applyNumberFormat="1" applyFont="1" applyFill="1" applyBorder="1" applyAlignment="1">
      <alignment horizontal="right" vertical="center"/>
    </xf>
    <xf numFmtId="0" fontId="12" fillId="0" borderId="31" xfId="0" applyFont="1" applyFill="1" applyBorder="1" applyAlignment="1">
      <alignment horizontal="distributed" vertical="center" wrapText="1"/>
    </xf>
    <xf numFmtId="0" fontId="12" fillId="0" borderId="21" xfId="0" applyFont="1" applyFill="1" applyBorder="1" applyAlignment="1">
      <alignment horizontal="distributed" vertical="center" wrapText="1"/>
    </xf>
    <xf numFmtId="179" fontId="12" fillId="0" borderId="16" xfId="0" applyNumberFormat="1" applyFont="1" applyFill="1" applyBorder="1" applyAlignment="1">
      <alignment horizontal="distributed" vertical="center" wrapText="1" shrinkToFit="1"/>
    </xf>
    <xf numFmtId="179" fontId="12" fillId="0" borderId="2" xfId="0" applyNumberFormat="1" applyFont="1" applyFill="1" applyBorder="1" applyAlignment="1">
      <alignment horizontal="distributed" vertical="center" wrapText="1" shrinkToFit="1"/>
    </xf>
    <xf numFmtId="179" fontId="12" fillId="0" borderId="11" xfId="0" applyNumberFormat="1" applyFont="1" applyFill="1" applyBorder="1" applyAlignment="1">
      <alignment horizontal="distributed" vertical="center" wrapText="1" shrinkToFit="1"/>
    </xf>
    <xf numFmtId="179" fontId="12" fillId="0" borderId="15" xfId="0" applyNumberFormat="1" applyFont="1" applyFill="1" applyBorder="1" applyAlignment="1">
      <alignment horizontal="distributed" vertical="center" wrapText="1" shrinkToFit="1"/>
    </xf>
    <xf numFmtId="179" fontId="12" fillId="0" borderId="0" xfId="0" applyNumberFormat="1" applyFont="1" applyFill="1" applyBorder="1" applyAlignment="1">
      <alignment horizontal="distributed" vertical="center" wrapText="1" shrinkToFit="1"/>
    </xf>
    <xf numFmtId="179" fontId="12" fillId="0" borderId="4" xfId="0" applyNumberFormat="1" applyFont="1" applyFill="1" applyBorder="1" applyAlignment="1">
      <alignment horizontal="distributed" vertical="center" wrapText="1" shrinkToFit="1"/>
    </xf>
    <xf numFmtId="179" fontId="12" fillId="0" borderId="17" xfId="0" applyNumberFormat="1" applyFont="1" applyFill="1" applyBorder="1" applyAlignment="1">
      <alignment horizontal="distributed" vertical="center" wrapText="1" shrinkToFit="1"/>
    </xf>
    <xf numFmtId="179" fontId="12" fillId="0" borderId="12" xfId="0" applyNumberFormat="1" applyFont="1" applyFill="1" applyBorder="1" applyAlignment="1">
      <alignment horizontal="distributed" vertical="center" wrapText="1" shrinkToFit="1"/>
    </xf>
    <xf numFmtId="179" fontId="12" fillId="0" borderId="13" xfId="0" applyNumberFormat="1" applyFont="1" applyFill="1" applyBorder="1" applyAlignment="1">
      <alignment horizontal="distributed" vertical="center" wrapText="1" shrinkToFit="1"/>
    </xf>
    <xf numFmtId="179" fontId="12" fillId="0" borderId="31" xfId="0" applyNumberFormat="1" applyFont="1" applyFill="1" applyBorder="1" applyAlignment="1">
      <alignment horizontal="center" vertical="center" wrapText="1" shrinkToFit="1"/>
    </xf>
    <xf numFmtId="179" fontId="12" fillId="0" borderId="33" xfId="0" applyNumberFormat="1" applyFont="1" applyFill="1" applyBorder="1" applyAlignment="1">
      <alignment horizontal="center" vertical="center" wrapText="1" shrinkToFit="1"/>
    </xf>
    <xf numFmtId="179" fontId="12" fillId="0" borderId="21" xfId="0" applyNumberFormat="1" applyFont="1" applyFill="1" applyBorder="1" applyAlignment="1">
      <alignment horizontal="center" vertical="center" wrapText="1" shrinkToFit="1"/>
    </xf>
    <xf numFmtId="177" fontId="12" fillId="0" borderId="2" xfId="0" applyNumberFormat="1" applyFont="1" applyFill="1" applyBorder="1" applyAlignment="1">
      <alignment horizontal="center" vertical="center" wrapText="1" shrinkToFit="1"/>
    </xf>
    <xf numFmtId="177" fontId="12" fillId="0" borderId="11" xfId="0" applyNumberFormat="1" applyFont="1" applyFill="1" applyBorder="1" applyAlignment="1">
      <alignment horizontal="center" vertical="center" wrapText="1" shrinkToFit="1"/>
    </xf>
    <xf numFmtId="177" fontId="12" fillId="0" borderId="4" xfId="0" applyNumberFormat="1" applyFont="1" applyFill="1" applyBorder="1" applyAlignment="1">
      <alignment horizontal="center" vertical="center" wrapText="1" shrinkToFit="1"/>
    </xf>
    <xf numFmtId="177" fontId="12" fillId="0" borderId="13" xfId="0" applyNumberFormat="1" applyFont="1" applyFill="1" applyBorder="1" applyAlignment="1">
      <alignment horizontal="center" vertical="center" wrapText="1" shrinkToFit="1"/>
    </xf>
    <xf numFmtId="177" fontId="8" fillId="0" borderId="38" xfId="0" applyNumberFormat="1" applyFont="1" applyFill="1" applyBorder="1" applyAlignment="1">
      <alignment horizontal="right" vertical="center"/>
    </xf>
    <xf numFmtId="177" fontId="8" fillId="0" borderId="36" xfId="0" applyNumberFormat="1" applyFont="1" applyFill="1" applyBorder="1" applyAlignment="1">
      <alignment horizontal="right" vertical="center"/>
    </xf>
    <xf numFmtId="206" fontId="8" fillId="0" borderId="0" xfId="0" applyNumberFormat="1" applyFont="1" applyFill="1" applyBorder="1" applyAlignment="1">
      <alignment horizontal="right" vertical="center"/>
    </xf>
    <xf numFmtId="177" fontId="8" fillId="0" borderId="27" xfId="0" applyNumberFormat="1" applyFont="1" applyFill="1" applyBorder="1" applyAlignment="1">
      <alignment horizontal="center" vertical="center"/>
    </xf>
    <xf numFmtId="177" fontId="8" fillId="0" borderId="20" xfId="0" applyNumberFormat="1" applyFont="1" applyFill="1" applyBorder="1" applyAlignment="1">
      <alignment horizontal="center" vertical="center"/>
    </xf>
    <xf numFmtId="177" fontId="8" fillId="0" borderId="28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distributed" vertical="center" wrapText="1" indent="1"/>
    </xf>
    <xf numFmtId="177" fontId="8" fillId="0" borderId="48" xfId="0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 wrapText="1"/>
    </xf>
    <xf numFmtId="177" fontId="12" fillId="0" borderId="11" xfId="0" applyNumberFormat="1" applyFont="1" applyFill="1" applyBorder="1" applyAlignment="1">
      <alignment horizontal="center" vertical="center" wrapText="1"/>
    </xf>
    <xf numFmtId="177" fontId="12" fillId="0" borderId="0" xfId="0" applyNumberFormat="1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177" fontId="12" fillId="0" borderId="12" xfId="0" applyNumberFormat="1" applyFont="1" applyFill="1" applyBorder="1" applyAlignment="1">
      <alignment horizontal="center" vertical="center" wrapText="1"/>
    </xf>
    <xf numFmtId="177" fontId="12" fillId="0" borderId="13" xfId="0" applyNumberFormat="1" applyFont="1" applyFill="1" applyBorder="1" applyAlignment="1">
      <alignment horizontal="center" vertical="center" wrapText="1"/>
    </xf>
    <xf numFmtId="181" fontId="8" fillId="0" borderId="29" xfId="0" applyNumberFormat="1" applyFont="1" applyFill="1" applyBorder="1" applyAlignment="1">
      <alignment horizontal="right" vertical="center"/>
    </xf>
    <xf numFmtId="181" fontId="8" fillId="0" borderId="20" xfId="0" applyNumberFormat="1" applyFont="1" applyFill="1" applyBorder="1" applyAlignment="1">
      <alignment horizontal="right" vertical="center"/>
    </xf>
    <xf numFmtId="186" fontId="8" fillId="0" borderId="16" xfId="0" applyNumberFormat="1" applyFont="1" applyFill="1" applyBorder="1" applyAlignment="1">
      <alignment horizontal="center" vertical="center"/>
    </xf>
    <xf numFmtId="186" fontId="8" fillId="0" borderId="2" xfId="0" applyNumberFormat="1" applyFont="1" applyFill="1" applyBorder="1" applyAlignment="1">
      <alignment horizontal="center" vertical="center"/>
    </xf>
    <xf numFmtId="186" fontId="8" fillId="0" borderId="11" xfId="0" applyNumberFormat="1" applyFont="1" applyFill="1" applyBorder="1" applyAlignment="1">
      <alignment horizontal="center" vertical="center"/>
    </xf>
    <xf numFmtId="186" fontId="8" fillId="0" borderId="17" xfId="0" applyNumberFormat="1" applyFont="1" applyFill="1" applyBorder="1" applyAlignment="1">
      <alignment horizontal="center" vertical="center"/>
    </xf>
    <xf numFmtId="186" fontId="8" fillId="0" borderId="12" xfId="0" applyNumberFormat="1" applyFont="1" applyFill="1" applyBorder="1" applyAlignment="1">
      <alignment horizontal="center" vertical="center"/>
    </xf>
    <xf numFmtId="186" fontId="8" fillId="0" borderId="13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distributed" vertical="center" indent="1"/>
    </xf>
    <xf numFmtId="0" fontId="18" fillId="0" borderId="0" xfId="0" applyFont="1" applyFill="1" applyBorder="1" applyAlignment="1">
      <alignment horizontal="distributed" vertical="center" indent="1"/>
    </xf>
    <xf numFmtId="0" fontId="18" fillId="0" borderId="4" xfId="0" applyFont="1" applyFill="1" applyBorder="1" applyAlignment="1">
      <alignment horizontal="distributed" vertical="center" indent="1"/>
    </xf>
    <xf numFmtId="177" fontId="8" fillId="0" borderId="16" xfId="0" applyNumberFormat="1" applyFont="1" applyFill="1" applyBorder="1" applyAlignment="1">
      <alignment horizontal="center" vertical="center"/>
    </xf>
    <xf numFmtId="177" fontId="8" fillId="0" borderId="15" xfId="0" applyNumberFormat="1" applyFont="1" applyFill="1" applyBorder="1" applyAlignment="1">
      <alignment horizontal="center" vertical="center"/>
    </xf>
    <xf numFmtId="177" fontId="8" fillId="0" borderId="17" xfId="0" applyNumberFormat="1" applyFont="1" applyFill="1" applyBorder="1" applyAlignment="1">
      <alignment horizontal="center" vertical="center"/>
    </xf>
    <xf numFmtId="177" fontId="11" fillId="0" borderId="39" xfId="0" applyNumberFormat="1" applyFont="1" applyFill="1" applyBorder="1" applyAlignment="1">
      <alignment horizontal="center" vertical="center" wrapText="1"/>
    </xf>
    <xf numFmtId="177" fontId="11" fillId="0" borderId="23" xfId="0" applyNumberFormat="1" applyFont="1" applyFill="1" applyBorder="1" applyAlignment="1">
      <alignment horizontal="center" vertical="center" wrapText="1"/>
    </xf>
    <xf numFmtId="205" fontId="8" fillId="0" borderId="3" xfId="0" applyNumberFormat="1" applyFont="1" applyFill="1" applyBorder="1" applyAlignment="1">
      <alignment horizontal="right" vertical="center"/>
    </xf>
    <xf numFmtId="205" fontId="18" fillId="0" borderId="20" xfId="0" applyNumberFormat="1" applyFont="1" applyFill="1" applyBorder="1" applyAlignment="1">
      <alignment vertical="center" shrinkToFit="1"/>
    </xf>
    <xf numFmtId="177" fontId="8" fillId="0" borderId="11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distributed" vertical="center" wrapText="1" indent="1"/>
    </xf>
    <xf numFmtId="205" fontId="8" fillId="0" borderId="26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distributed" vertical="center" indent="2"/>
    </xf>
    <xf numFmtId="0" fontId="8" fillId="0" borderId="6" xfId="0" applyFont="1" applyFill="1" applyBorder="1" applyAlignment="1">
      <alignment horizontal="distributed" vertical="center" indent="2"/>
    </xf>
    <xf numFmtId="0" fontId="8" fillId="0" borderId="8" xfId="0" applyFont="1" applyFill="1" applyBorder="1" applyAlignment="1">
      <alignment horizontal="distributed" vertical="center" indent="2"/>
    </xf>
    <xf numFmtId="177" fontId="8" fillId="0" borderId="14" xfId="0" applyNumberFormat="1" applyFont="1" applyFill="1" applyBorder="1" applyAlignment="1">
      <alignment horizontal="left" vertical="center"/>
    </xf>
    <xf numFmtId="177" fontId="8" fillId="0" borderId="12" xfId="0" applyNumberFormat="1" applyFont="1" applyFill="1" applyBorder="1" applyAlignment="1">
      <alignment horizontal="left" vertical="center"/>
    </xf>
    <xf numFmtId="177" fontId="8" fillId="0" borderId="13" xfId="0" applyNumberFormat="1" applyFont="1" applyFill="1" applyBorder="1" applyAlignment="1">
      <alignment horizontal="left" vertical="center"/>
    </xf>
    <xf numFmtId="177" fontId="8" fillId="0" borderId="49" xfId="0" applyNumberFormat="1" applyFont="1" applyFill="1" applyBorder="1" applyAlignment="1">
      <alignment horizontal="left" vertical="center" shrinkToFit="1"/>
    </xf>
    <xf numFmtId="177" fontId="8" fillId="0" borderId="21" xfId="0" applyNumberFormat="1" applyFont="1" applyFill="1" applyBorder="1" applyAlignment="1">
      <alignment horizontal="left" vertical="center" shrinkToFit="1"/>
    </xf>
    <xf numFmtId="177" fontId="8" fillId="0" borderId="9" xfId="0" applyNumberFormat="1" applyFont="1" applyFill="1" applyBorder="1" applyAlignment="1">
      <alignment horizontal="right" vertical="center"/>
    </xf>
    <xf numFmtId="177" fontId="8" fillId="0" borderId="2" xfId="0" applyNumberFormat="1" applyFont="1" applyFill="1" applyBorder="1" applyAlignment="1">
      <alignment horizontal="right" vertical="center"/>
    </xf>
    <xf numFmtId="177" fontId="8" fillId="0" borderId="11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 applyProtection="1">
      <alignment horizontal="right" vertical="center"/>
      <protection locked="0"/>
    </xf>
    <xf numFmtId="49" fontId="8" fillId="0" borderId="3" xfId="0" applyNumberFormat="1" applyFont="1" applyFill="1" applyBorder="1" applyAlignment="1" applyProtection="1">
      <alignment horizontal="right" vertical="center"/>
      <protection locked="0"/>
    </xf>
    <xf numFmtId="181" fontId="18" fillId="0" borderId="6" xfId="0" applyNumberFormat="1" applyFont="1" applyFill="1" applyBorder="1" applyAlignment="1" applyProtection="1">
      <alignment horizontal="right" vertical="center"/>
      <protection locked="0"/>
    </xf>
    <xf numFmtId="176" fontId="8" fillId="0" borderId="15" xfId="0" applyNumberFormat="1" applyFont="1" applyFill="1" applyBorder="1" applyAlignment="1">
      <alignment vertical="center"/>
    </xf>
    <xf numFmtId="193" fontId="18" fillId="0" borderId="6" xfId="0" applyNumberFormat="1" applyFont="1" applyFill="1" applyBorder="1" applyAlignment="1">
      <alignment horizontal="right" vertical="center"/>
    </xf>
    <xf numFmtId="193" fontId="8" fillId="0" borderId="15" xfId="0" applyNumberFormat="1" applyFont="1" applyFill="1" applyBorder="1" applyAlignment="1" applyProtection="1">
      <alignment horizontal="right" vertical="center"/>
    </xf>
    <xf numFmtId="0" fontId="8" fillId="0" borderId="36" xfId="0" applyFont="1" applyFill="1" applyBorder="1" applyAlignment="1">
      <alignment horizontal="distributed" vertical="center" indent="6"/>
    </xf>
    <xf numFmtId="0" fontId="8" fillId="0" borderId="7" xfId="0" applyFont="1" applyFill="1" applyBorder="1" applyAlignment="1">
      <alignment horizontal="distributed" vertical="center" indent="6"/>
    </xf>
    <xf numFmtId="0" fontId="8" fillId="0" borderId="10" xfId="0" applyFont="1" applyFill="1" applyBorder="1" applyAlignment="1">
      <alignment horizontal="distributed" vertical="center" indent="6"/>
    </xf>
    <xf numFmtId="0" fontId="8" fillId="0" borderId="38" xfId="0" applyFont="1" applyFill="1" applyBorder="1" applyAlignment="1">
      <alignment horizontal="distributed" vertical="center" indent="4"/>
    </xf>
    <xf numFmtId="0" fontId="8" fillId="0" borderId="43" xfId="0" applyFont="1" applyFill="1" applyBorder="1" applyAlignment="1">
      <alignment horizontal="distributed" vertical="center" indent="4"/>
    </xf>
    <xf numFmtId="193" fontId="18" fillId="0" borderId="26" xfId="0" applyNumberFormat="1" applyFont="1" applyFill="1" applyBorder="1" applyAlignment="1">
      <alignment horizontal="right" vertical="center"/>
    </xf>
    <xf numFmtId="208" fontId="18" fillId="0" borderId="5" xfId="0" applyNumberFormat="1" applyFont="1" applyFill="1" applyBorder="1" applyAlignment="1" applyProtection="1">
      <alignment horizontal="right" vertical="center" indent="4"/>
    </xf>
    <xf numFmtId="208" fontId="18" fillId="0" borderId="6" xfId="0" applyNumberFormat="1" applyFont="1" applyFill="1" applyBorder="1" applyAlignment="1" applyProtection="1">
      <alignment horizontal="right" vertical="center" indent="4"/>
    </xf>
    <xf numFmtId="208" fontId="18" fillId="0" borderId="8" xfId="0" applyNumberFormat="1" applyFont="1" applyFill="1" applyBorder="1" applyAlignment="1" applyProtection="1">
      <alignment horizontal="right" vertical="center" indent="4"/>
    </xf>
    <xf numFmtId="176" fontId="11" fillId="0" borderId="0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3" xfId="0" applyNumberFormat="1" applyFont="1" applyFill="1" applyBorder="1" applyAlignment="1" applyProtection="1">
      <alignment horizontal="right" vertical="center" shrinkToFit="1"/>
      <protection locked="0"/>
    </xf>
    <xf numFmtId="178" fontId="18" fillId="0" borderId="6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Fill="1" applyAlignment="1">
      <alignment horizontal="center" vertical="center"/>
    </xf>
    <xf numFmtId="178" fontId="18" fillId="0" borderId="6" xfId="0" applyNumberFormat="1" applyFont="1" applyFill="1" applyBorder="1" applyAlignment="1" applyProtection="1">
      <alignment horizontal="right" vertical="center"/>
    </xf>
    <xf numFmtId="176" fontId="20" fillId="0" borderId="6" xfId="0" applyNumberFormat="1" applyFont="1" applyFill="1" applyBorder="1" applyAlignment="1" applyProtection="1">
      <alignment horizontal="right" vertical="center" shrinkToFit="1"/>
      <protection locked="0"/>
    </xf>
    <xf numFmtId="176" fontId="20" fillId="0" borderId="26" xfId="0" applyNumberFormat="1" applyFont="1" applyFill="1" applyBorder="1" applyAlignment="1" applyProtection="1">
      <alignment horizontal="right" vertical="center" shrinkToFit="1"/>
      <protection locked="0"/>
    </xf>
    <xf numFmtId="178" fontId="8" fillId="0" borderId="0" xfId="0" applyNumberFormat="1" applyFont="1" applyFill="1" applyBorder="1" applyAlignment="1" applyProtection="1">
      <alignment horizontal="right" vertical="center"/>
    </xf>
    <xf numFmtId="0" fontId="8" fillId="0" borderId="16" xfId="0" applyFont="1" applyFill="1" applyBorder="1" applyAlignment="1" applyProtection="1">
      <alignment horizontal="distributed" vertical="center" indent="1"/>
    </xf>
    <xf numFmtId="0" fontId="8" fillId="0" borderId="2" xfId="0" applyFont="1" applyFill="1" applyBorder="1" applyAlignment="1" applyProtection="1">
      <alignment horizontal="distributed" vertical="center" indent="1"/>
    </xf>
    <xf numFmtId="0" fontId="8" fillId="0" borderId="11" xfId="0" applyFont="1" applyFill="1" applyBorder="1" applyAlignment="1" applyProtection="1">
      <alignment horizontal="distributed" vertical="center" indent="1"/>
    </xf>
    <xf numFmtId="0" fontId="8" fillId="0" borderId="17" xfId="0" applyFont="1" applyFill="1" applyBorder="1" applyAlignment="1" applyProtection="1">
      <alignment horizontal="distributed" vertical="center" indent="1"/>
    </xf>
    <xf numFmtId="0" fontId="8" fillId="0" borderId="12" xfId="0" applyFont="1" applyFill="1" applyBorder="1" applyAlignment="1" applyProtection="1">
      <alignment horizontal="distributed" vertical="center" indent="1"/>
    </xf>
    <xf numFmtId="0" fontId="8" fillId="0" borderId="13" xfId="0" applyFont="1" applyFill="1" applyBorder="1" applyAlignment="1" applyProtection="1">
      <alignment horizontal="distributed" vertical="center" indent="1"/>
    </xf>
    <xf numFmtId="0" fontId="8" fillId="0" borderId="16" xfId="0" applyFont="1" applyFill="1" applyBorder="1" applyAlignment="1" applyProtection="1">
      <alignment horizontal="distributed" vertical="center" wrapText="1" indent="1"/>
    </xf>
    <xf numFmtId="0" fontId="18" fillId="0" borderId="9" xfId="0" applyFont="1" applyFill="1" applyBorder="1" applyAlignment="1" applyProtection="1">
      <alignment horizontal="distributed" vertical="center" indent="1"/>
    </xf>
    <xf numFmtId="0" fontId="18" fillId="0" borderId="2" xfId="0" applyFont="1" applyFill="1" applyBorder="1" applyAlignment="1" applyProtection="1">
      <alignment horizontal="distributed" vertical="center" indent="1"/>
    </xf>
    <xf numFmtId="0" fontId="18" fillId="0" borderId="11" xfId="0" applyFont="1" applyFill="1" applyBorder="1" applyAlignment="1" applyProtection="1">
      <alignment horizontal="distributed" vertical="center" indent="1"/>
    </xf>
    <xf numFmtId="0" fontId="18" fillId="0" borderId="14" xfId="0" applyFont="1" applyFill="1" applyBorder="1" applyAlignment="1" applyProtection="1">
      <alignment horizontal="distributed" vertical="center" indent="1"/>
    </xf>
    <xf numFmtId="0" fontId="18" fillId="0" borderId="12" xfId="0" applyFont="1" applyFill="1" applyBorder="1" applyAlignment="1" applyProtection="1">
      <alignment horizontal="distributed" vertical="center" indent="1"/>
    </xf>
    <xf numFmtId="0" fontId="18" fillId="0" borderId="13" xfId="0" applyFont="1" applyFill="1" applyBorder="1" applyAlignment="1" applyProtection="1">
      <alignment horizontal="distributed" vertical="center" indent="1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44" xfId="0" applyFont="1" applyFill="1" applyBorder="1" applyAlignment="1" applyProtection="1">
      <alignment horizontal="center" vertical="center"/>
      <protection locked="0"/>
    </xf>
    <xf numFmtId="0" fontId="8" fillId="0" borderId="45" xfId="0" applyFont="1" applyFill="1" applyBorder="1" applyAlignment="1" applyProtection="1">
      <alignment horizontal="center" vertical="center"/>
      <protection locked="0"/>
    </xf>
    <xf numFmtId="198" fontId="18" fillId="0" borderId="37" xfId="0" applyNumberFormat="1" applyFont="1" applyFill="1" applyBorder="1" applyAlignment="1" applyProtection="1">
      <alignment horizontal="right" vertical="center"/>
      <protection locked="0"/>
    </xf>
    <xf numFmtId="198" fontId="18" fillId="0" borderId="6" xfId="0" applyNumberFormat="1" applyFont="1" applyFill="1" applyBorder="1" applyAlignment="1" applyProtection="1">
      <alignment horizontal="right" vertical="center"/>
      <protection locked="0"/>
    </xf>
    <xf numFmtId="199" fontId="18" fillId="0" borderId="6" xfId="0" applyNumberFormat="1" applyFont="1" applyFill="1" applyBorder="1" applyAlignment="1" applyProtection="1">
      <alignment horizontal="right" vertical="center"/>
      <protection locked="0"/>
    </xf>
    <xf numFmtId="0" fontId="8" fillId="0" borderId="18" xfId="0" applyFont="1" applyFill="1" applyBorder="1" applyAlignment="1" applyProtection="1">
      <alignment horizontal="distributed" vertical="center" indent="1"/>
    </xf>
    <xf numFmtId="0" fontId="8" fillId="0" borderId="19" xfId="0" applyFont="1" applyFill="1" applyBorder="1" applyAlignment="1" applyProtection="1">
      <alignment horizontal="distributed" vertical="center" indent="1"/>
    </xf>
    <xf numFmtId="199" fontId="8" fillId="0" borderId="0" xfId="0" applyNumberFormat="1" applyFont="1" applyFill="1" applyBorder="1" applyAlignment="1" applyProtection="1">
      <alignment horizontal="right" vertical="center"/>
      <protection locked="0"/>
    </xf>
    <xf numFmtId="198" fontId="8" fillId="0" borderId="15" xfId="0" applyNumberFormat="1" applyFont="1" applyFill="1" applyBorder="1" applyAlignment="1" applyProtection="1">
      <alignment horizontal="right" vertical="center"/>
    </xf>
    <xf numFmtId="198" fontId="8" fillId="0" borderId="0" xfId="0" applyNumberFormat="1" applyFont="1" applyFill="1" applyBorder="1" applyAlignment="1" applyProtection="1">
      <alignment horizontal="right" vertical="center"/>
    </xf>
    <xf numFmtId="199" fontId="8" fillId="0" borderId="0" xfId="0" applyNumberFormat="1" applyFont="1" applyFill="1" applyBorder="1" applyAlignment="1" applyProtection="1">
      <alignment horizontal="right" vertical="center"/>
    </xf>
    <xf numFmtId="42" fontId="18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distributed" vertical="center" wrapText="1" indent="1"/>
    </xf>
    <xf numFmtId="0" fontId="8" fillId="0" borderId="11" xfId="0" applyFont="1" applyFill="1" applyBorder="1" applyAlignment="1" applyProtection="1">
      <alignment horizontal="distributed" vertical="center" wrapText="1" indent="1"/>
    </xf>
    <xf numFmtId="0" fontId="8" fillId="0" borderId="17" xfId="0" applyFont="1" applyFill="1" applyBorder="1" applyAlignment="1" applyProtection="1">
      <alignment horizontal="distributed" vertical="center" wrapText="1" indent="1"/>
    </xf>
    <xf numFmtId="0" fontId="8" fillId="0" borderId="12" xfId="0" applyFont="1" applyFill="1" applyBorder="1" applyAlignment="1" applyProtection="1">
      <alignment horizontal="distributed" vertical="center" wrapText="1" indent="1"/>
    </xf>
    <xf numFmtId="0" fontId="8" fillId="0" borderId="13" xfId="0" applyFont="1" applyFill="1" applyBorder="1" applyAlignment="1" applyProtection="1">
      <alignment horizontal="distributed" vertical="center" wrapText="1" indent="1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6" xfId="0" applyFont="1" applyFill="1" applyBorder="1" applyAlignment="1" applyProtection="1">
      <alignment horizontal="center" vertical="center"/>
    </xf>
    <xf numFmtId="198" fontId="8" fillId="0" borderId="15" xfId="0" applyNumberFormat="1" applyFont="1" applyFill="1" applyBorder="1" applyAlignment="1" applyProtection="1">
      <alignment horizontal="right" vertical="center"/>
      <protection locked="0"/>
    </xf>
    <xf numFmtId="198" fontId="8" fillId="0" borderId="0" xfId="0" applyNumberFormat="1" applyFont="1" applyFill="1" applyBorder="1" applyAlignment="1" applyProtection="1">
      <alignment horizontal="right" vertical="center"/>
      <protection locked="0"/>
    </xf>
    <xf numFmtId="200" fontId="8" fillId="0" borderId="0" xfId="0" applyNumberFormat="1" applyFont="1" applyFill="1" applyBorder="1" applyAlignment="1" applyProtection="1">
      <alignment horizontal="right" vertical="center"/>
    </xf>
    <xf numFmtId="200" fontId="8" fillId="0" borderId="3" xfId="0" applyNumberFormat="1" applyFont="1" applyFill="1" applyBorder="1" applyAlignment="1" applyProtection="1">
      <alignment horizontal="right" vertical="center"/>
    </xf>
    <xf numFmtId="200" fontId="18" fillId="0" borderId="6" xfId="0" applyNumberFormat="1" applyFont="1" applyFill="1" applyBorder="1" applyAlignment="1" applyProtection="1">
      <alignment horizontal="right" vertical="center"/>
    </xf>
    <xf numFmtId="200" fontId="18" fillId="0" borderId="26" xfId="0" applyNumberFormat="1" applyFont="1" applyFill="1" applyBorder="1" applyAlignment="1" applyProtection="1">
      <alignment horizontal="right" vertical="center"/>
    </xf>
    <xf numFmtId="42" fontId="8" fillId="0" borderId="20" xfId="0" applyNumberFormat="1" applyFont="1" applyFill="1" applyBorder="1" applyAlignment="1" applyProtection="1">
      <alignment horizontal="right" vertical="center"/>
    </xf>
    <xf numFmtId="178" fontId="18" fillId="0" borderId="26" xfId="0" applyNumberFormat="1" applyFont="1" applyFill="1" applyBorder="1" applyAlignment="1" applyProtection="1">
      <alignment horizontal="right" vertical="center"/>
      <protection locked="0"/>
    </xf>
    <xf numFmtId="176" fontId="22" fillId="0" borderId="26" xfId="0" applyNumberFormat="1" applyFont="1" applyFill="1" applyBorder="1" applyAlignment="1" applyProtection="1">
      <alignment horizontal="right" vertical="center"/>
      <protection locked="0"/>
    </xf>
    <xf numFmtId="188" fontId="22" fillId="0" borderId="6" xfId="0" applyNumberFormat="1" applyFont="1" applyFill="1" applyBorder="1" applyAlignment="1" applyProtection="1">
      <alignment horizontal="right" vertical="center"/>
    </xf>
    <xf numFmtId="189" fontId="8" fillId="0" borderId="20" xfId="0" applyNumberFormat="1" applyFont="1" applyFill="1" applyBorder="1" applyAlignment="1">
      <alignment horizontal="right" vertical="center"/>
    </xf>
    <xf numFmtId="189" fontId="8" fillId="0" borderId="30" xfId="0" applyNumberFormat="1" applyFont="1" applyFill="1" applyBorder="1" applyAlignment="1">
      <alignment horizontal="right" vertical="center"/>
    </xf>
    <xf numFmtId="0" fontId="11" fillId="0" borderId="29" xfId="0" applyFont="1" applyFill="1" applyBorder="1" applyAlignment="1" applyProtection="1">
      <alignment horizontal="distributed" vertical="center" wrapText="1" shrinkToFit="1"/>
    </xf>
    <xf numFmtId="0" fontId="11" fillId="0" borderId="20" xfId="0" applyFont="1" applyFill="1" applyBorder="1" applyAlignment="1" applyProtection="1">
      <alignment horizontal="distributed" vertical="center" wrapText="1" shrinkToFit="1"/>
    </xf>
    <xf numFmtId="0" fontId="11" fillId="0" borderId="28" xfId="0" applyFont="1" applyFill="1" applyBorder="1" applyAlignment="1" applyProtection="1">
      <alignment horizontal="distributed" vertical="center" wrapText="1" shrinkToFit="1"/>
    </xf>
    <xf numFmtId="0" fontId="11" fillId="0" borderId="17" xfId="0" applyFont="1" applyFill="1" applyBorder="1" applyAlignment="1" applyProtection="1">
      <alignment horizontal="distributed" vertical="center" wrapText="1" shrinkToFit="1"/>
    </xf>
    <xf numFmtId="0" fontId="11" fillId="0" borderId="12" xfId="0" applyFont="1" applyFill="1" applyBorder="1" applyAlignment="1" applyProtection="1">
      <alignment horizontal="distributed" vertical="center" wrapText="1" shrinkToFit="1"/>
    </xf>
    <xf numFmtId="0" fontId="11" fillId="0" borderId="13" xfId="0" applyFont="1" applyFill="1" applyBorder="1" applyAlignment="1" applyProtection="1">
      <alignment horizontal="distributed" vertical="center" wrapText="1" shrinkToFit="1"/>
    </xf>
    <xf numFmtId="199" fontId="18" fillId="0" borderId="6" xfId="0" applyNumberFormat="1" applyFont="1" applyFill="1" applyBorder="1" applyAlignment="1" applyProtection="1">
      <alignment horizontal="right" vertical="center"/>
    </xf>
    <xf numFmtId="0" fontId="8" fillId="0" borderId="18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distributed" vertical="center"/>
    </xf>
    <xf numFmtId="0" fontId="8" fillId="0" borderId="23" xfId="0" applyFont="1" applyFill="1" applyBorder="1" applyAlignment="1">
      <alignment horizontal="distributed" vertical="center" indent="2"/>
    </xf>
    <xf numFmtId="0" fontId="8" fillId="0" borderId="24" xfId="0" applyFont="1" applyFill="1" applyBorder="1" applyAlignment="1">
      <alignment horizontal="distributed" vertical="center" indent="2"/>
    </xf>
    <xf numFmtId="0" fontId="8" fillId="0" borderId="25" xfId="0" applyFont="1" applyFill="1" applyBorder="1" applyAlignment="1">
      <alignment horizontal="distributed" vertical="center" indent="2"/>
    </xf>
    <xf numFmtId="0" fontId="8" fillId="0" borderId="36" xfId="0" applyFont="1" applyFill="1" applyBorder="1" applyAlignment="1" applyProtection="1">
      <alignment horizontal="distributed" vertical="center" indent="7"/>
    </xf>
    <xf numFmtId="0" fontId="8" fillId="0" borderId="7" xfId="0" applyFont="1" applyFill="1" applyBorder="1" applyAlignment="1" applyProtection="1">
      <alignment horizontal="distributed" vertical="center" indent="7"/>
    </xf>
    <xf numFmtId="0" fontId="8" fillId="0" borderId="10" xfId="0" applyFont="1" applyFill="1" applyBorder="1" applyAlignment="1" applyProtection="1">
      <alignment horizontal="distributed" vertical="center" indent="7"/>
    </xf>
    <xf numFmtId="0" fontId="8" fillId="0" borderId="16" xfId="0" applyFont="1" applyFill="1" applyBorder="1" applyAlignment="1" applyProtection="1">
      <alignment horizontal="distributed" vertical="center" indent="2"/>
    </xf>
    <xf numFmtId="0" fontId="8" fillId="0" borderId="2" xfId="0" applyFont="1" applyFill="1" applyBorder="1" applyAlignment="1" applyProtection="1">
      <alignment horizontal="distributed" vertical="center" indent="2"/>
    </xf>
    <xf numFmtId="0" fontId="8" fillId="0" borderId="11" xfId="0" applyFont="1" applyFill="1" applyBorder="1" applyAlignment="1" applyProtection="1">
      <alignment horizontal="distributed" vertical="center" indent="2"/>
    </xf>
    <xf numFmtId="0" fontId="8" fillId="0" borderId="17" xfId="0" applyFont="1" applyFill="1" applyBorder="1" applyAlignment="1" applyProtection="1">
      <alignment horizontal="distributed" vertical="center" indent="2"/>
    </xf>
    <xf numFmtId="0" fontId="8" fillId="0" borderId="12" xfId="0" applyFont="1" applyFill="1" applyBorder="1" applyAlignment="1" applyProtection="1">
      <alignment horizontal="distributed" vertical="center" indent="2"/>
    </xf>
    <xf numFmtId="0" fontId="8" fillId="0" borderId="13" xfId="0" applyFont="1" applyFill="1" applyBorder="1" applyAlignment="1" applyProtection="1">
      <alignment horizontal="distributed" vertical="center" indent="2"/>
    </xf>
    <xf numFmtId="204" fontId="42" fillId="0" borderId="37" xfId="33" applyNumberFormat="1" applyFont="1" applyBorder="1" applyAlignment="1" applyProtection="1">
      <alignment horizontal="right" vertical="center"/>
    </xf>
    <xf numFmtId="204" fontId="42" fillId="0" borderId="6" xfId="33" applyNumberFormat="1" applyFont="1" applyBorder="1" applyAlignment="1" applyProtection="1">
      <alignment horizontal="right" vertical="center"/>
    </xf>
    <xf numFmtId="204" fontId="42" fillId="0" borderId="26" xfId="33" applyNumberFormat="1" applyFont="1" applyBorder="1" applyAlignment="1" applyProtection="1">
      <alignment horizontal="right" vertical="center"/>
    </xf>
    <xf numFmtId="0" fontId="8" fillId="0" borderId="18" xfId="0" applyFont="1" applyFill="1" applyBorder="1" applyAlignment="1" applyProtection="1">
      <alignment horizontal="distributed" vertical="center" indent="2"/>
    </xf>
    <xf numFmtId="0" fontId="8" fillId="0" borderId="19" xfId="0" applyFont="1" applyFill="1" applyBorder="1" applyAlignment="1" applyProtection="1">
      <alignment horizontal="distributed" vertical="center" indent="2"/>
    </xf>
    <xf numFmtId="42" fontId="8" fillId="0" borderId="30" xfId="0" applyNumberFormat="1" applyFont="1" applyFill="1" applyBorder="1" applyAlignment="1" applyProtection="1">
      <alignment horizontal="right" vertical="center"/>
    </xf>
    <xf numFmtId="178" fontId="8" fillId="0" borderId="15" xfId="0" applyNumberFormat="1" applyFont="1" applyFill="1" applyBorder="1" applyAlignment="1" applyProtection="1">
      <alignment horizontal="right" vertical="center"/>
    </xf>
    <xf numFmtId="192" fontId="18" fillId="0" borderId="26" xfId="0" applyNumberFormat="1" applyFont="1" applyFill="1" applyBorder="1" applyAlignment="1">
      <alignment horizontal="right" vertical="center"/>
    </xf>
    <xf numFmtId="192" fontId="8" fillId="0" borderId="3" xfId="0" applyNumberFormat="1" applyFont="1" applyFill="1" applyBorder="1" applyAlignment="1">
      <alignment horizontal="right" vertical="center"/>
    </xf>
    <xf numFmtId="179" fontId="12" fillId="0" borderId="50" xfId="0" applyNumberFormat="1" applyFont="1" applyFill="1" applyBorder="1" applyAlignment="1">
      <alignment horizontal="distributed" vertical="center" wrapText="1" shrinkToFit="1"/>
    </xf>
    <xf numFmtId="179" fontId="12" fillId="0" borderId="38" xfId="0" applyNumberFormat="1" applyFont="1" applyFill="1" applyBorder="1" applyAlignment="1">
      <alignment horizontal="distributed" vertical="center" wrapText="1" shrinkToFit="1"/>
    </xf>
    <xf numFmtId="179" fontId="19" fillId="0" borderId="16" xfId="0" applyNumberFormat="1" applyFont="1" applyFill="1" applyBorder="1" applyAlignment="1">
      <alignment horizontal="distributed" vertical="center" wrapText="1" shrinkToFit="1"/>
    </xf>
    <xf numFmtId="179" fontId="19" fillId="0" borderId="2" xfId="0" applyNumberFormat="1" applyFont="1" applyFill="1" applyBorder="1" applyAlignment="1">
      <alignment horizontal="distributed" vertical="center" wrapText="1" shrinkToFit="1"/>
    </xf>
    <xf numFmtId="179" fontId="19" fillId="0" borderId="11" xfId="0" applyNumberFormat="1" applyFont="1" applyFill="1" applyBorder="1" applyAlignment="1">
      <alignment horizontal="distributed" vertical="center" wrapText="1" shrinkToFit="1"/>
    </xf>
    <xf numFmtId="179" fontId="19" fillId="0" borderId="15" xfId="0" applyNumberFormat="1" applyFont="1" applyFill="1" applyBorder="1" applyAlignment="1">
      <alignment horizontal="distributed" vertical="center" wrapText="1" shrinkToFit="1"/>
    </xf>
    <xf numFmtId="179" fontId="19" fillId="0" borderId="0" xfId="0" applyNumberFormat="1" applyFont="1" applyFill="1" applyBorder="1" applyAlignment="1">
      <alignment horizontal="distributed" vertical="center" wrapText="1" shrinkToFit="1"/>
    </xf>
    <xf numFmtId="179" fontId="19" fillId="0" borderId="4" xfId="0" applyNumberFormat="1" applyFont="1" applyFill="1" applyBorder="1" applyAlignment="1">
      <alignment horizontal="distributed" vertical="center" wrapText="1" shrinkToFit="1"/>
    </xf>
    <xf numFmtId="179" fontId="19" fillId="0" borderId="17" xfId="0" applyNumberFormat="1" applyFont="1" applyFill="1" applyBorder="1" applyAlignment="1">
      <alignment horizontal="distributed" vertical="center" wrapText="1" shrinkToFit="1"/>
    </xf>
    <xf numFmtId="179" fontId="19" fillId="0" borderId="12" xfId="0" applyNumberFormat="1" applyFont="1" applyFill="1" applyBorder="1" applyAlignment="1">
      <alignment horizontal="distributed" vertical="center" wrapText="1" shrinkToFit="1"/>
    </xf>
    <xf numFmtId="179" fontId="19" fillId="0" borderId="13" xfId="0" applyNumberFormat="1" applyFont="1" applyFill="1" applyBorder="1" applyAlignment="1">
      <alignment horizontal="distributed" vertical="center" wrapText="1" shrinkToFit="1"/>
    </xf>
    <xf numFmtId="189" fontId="18" fillId="0" borderId="26" xfId="0" applyNumberFormat="1" applyFont="1" applyFill="1" applyBorder="1" applyAlignment="1">
      <alignment horizontal="right" vertical="center"/>
    </xf>
    <xf numFmtId="176" fontId="8" fillId="0" borderId="16" xfId="0" applyNumberFormat="1" applyFont="1" applyFill="1" applyBorder="1" applyAlignment="1">
      <alignment horizontal="distributed" vertical="center" wrapText="1" indent="1"/>
    </xf>
    <xf numFmtId="176" fontId="8" fillId="0" borderId="2" xfId="0" applyNumberFormat="1" applyFont="1" applyFill="1" applyBorder="1" applyAlignment="1">
      <alignment horizontal="distributed" vertical="center" wrapText="1" indent="1"/>
    </xf>
    <xf numFmtId="176" fontId="8" fillId="0" borderId="11" xfId="0" applyNumberFormat="1" applyFont="1" applyFill="1" applyBorder="1" applyAlignment="1">
      <alignment horizontal="distributed" vertical="center" wrapText="1" indent="1"/>
    </xf>
    <xf numFmtId="176" fontId="8" fillId="0" borderId="17" xfId="0" applyNumberFormat="1" applyFont="1" applyFill="1" applyBorder="1" applyAlignment="1">
      <alignment horizontal="distributed" vertical="center" wrapText="1" indent="1"/>
    </xf>
    <xf numFmtId="176" fontId="8" fillId="0" borderId="12" xfId="0" applyNumberFormat="1" applyFont="1" applyFill="1" applyBorder="1" applyAlignment="1">
      <alignment horizontal="distributed" vertical="center" wrapText="1" indent="1"/>
    </xf>
    <xf numFmtId="176" fontId="8" fillId="0" borderId="13" xfId="0" applyNumberFormat="1" applyFont="1" applyFill="1" applyBorder="1" applyAlignment="1">
      <alignment horizontal="distributed" vertical="center" wrapText="1" indent="1"/>
    </xf>
    <xf numFmtId="0" fontId="8" fillId="0" borderId="38" xfId="0" applyFont="1" applyFill="1" applyBorder="1" applyAlignment="1">
      <alignment horizontal="distributed" vertical="center" shrinkToFit="1"/>
    </xf>
    <xf numFmtId="176" fontId="8" fillId="0" borderId="39" xfId="0" applyNumberFormat="1" applyFont="1" applyFill="1" applyBorder="1" applyAlignment="1">
      <alignment horizontal="distributed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right" vertical="center"/>
    </xf>
    <xf numFmtId="0" fontId="8" fillId="0" borderId="39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/>
    </xf>
    <xf numFmtId="206" fontId="8" fillId="0" borderId="0" xfId="42" applyNumberFormat="1" applyFont="1" applyFill="1" applyBorder="1" applyAlignment="1">
      <alignment horizontal="right" vertical="center"/>
    </xf>
    <xf numFmtId="186" fontId="8" fillId="0" borderId="31" xfId="0" applyNumberFormat="1" applyFont="1" applyFill="1" applyBorder="1" applyAlignment="1">
      <alignment horizontal="center" vertical="center"/>
    </xf>
    <xf numFmtId="186" fontId="8" fillId="0" borderId="21" xfId="0" applyNumberFormat="1" applyFont="1" applyFill="1" applyBorder="1" applyAlignment="1">
      <alignment horizontal="center" vertical="center"/>
    </xf>
    <xf numFmtId="49" fontId="18" fillId="0" borderId="26" xfId="0" applyNumberFormat="1" applyFont="1" applyFill="1" applyBorder="1" applyAlignment="1">
      <alignment horizontal="right" vertical="center"/>
    </xf>
    <xf numFmtId="49" fontId="18" fillId="0" borderId="0" xfId="0" applyNumberFormat="1" applyFont="1" applyFill="1" applyBorder="1" applyAlignment="1">
      <alignment horizontal="right" vertical="center"/>
    </xf>
    <xf numFmtId="181" fontId="18" fillId="0" borderId="20" xfId="0" applyNumberFormat="1" applyFont="1" applyFill="1" applyBorder="1" applyAlignment="1">
      <alignment horizontal="right" vertical="center"/>
    </xf>
    <xf numFmtId="181" fontId="18" fillId="0" borderId="30" xfId="0" applyNumberFormat="1" applyFont="1" applyFill="1" applyBorder="1" applyAlignment="1">
      <alignment horizontal="right" vertical="center"/>
    </xf>
    <xf numFmtId="0" fontId="8" fillId="0" borderId="27" xfId="0" applyFont="1" applyFill="1" applyBorder="1" applyAlignment="1">
      <alignment horizontal="distributed" vertical="center" indent="1"/>
    </xf>
    <xf numFmtId="0" fontId="8" fillId="0" borderId="20" xfId="0" applyFont="1" applyFill="1" applyBorder="1" applyAlignment="1">
      <alignment horizontal="distributed" vertical="center" indent="1"/>
    </xf>
    <xf numFmtId="0" fontId="8" fillId="0" borderId="28" xfId="0" applyFont="1" applyFill="1" applyBorder="1" applyAlignment="1">
      <alignment horizontal="distributed" vertical="center" indent="1"/>
    </xf>
    <xf numFmtId="177" fontId="12" fillId="0" borderId="20" xfId="0" applyNumberFormat="1" applyFont="1" applyFill="1" applyBorder="1" applyAlignment="1">
      <alignment horizontal="distributed" vertical="center" wrapText="1" indent="1"/>
    </xf>
    <xf numFmtId="177" fontId="12" fillId="0" borderId="28" xfId="0" applyNumberFormat="1" applyFont="1" applyFill="1" applyBorder="1" applyAlignment="1">
      <alignment horizontal="distributed" vertical="center" wrapText="1" indent="1"/>
    </xf>
    <xf numFmtId="177" fontId="12" fillId="0" borderId="0" xfId="0" applyNumberFormat="1" applyFont="1" applyFill="1" applyBorder="1" applyAlignment="1">
      <alignment horizontal="distributed" vertical="center" wrapText="1" indent="1"/>
    </xf>
    <xf numFmtId="177" fontId="12" fillId="0" borderId="4" xfId="0" applyNumberFormat="1" applyFont="1" applyFill="1" applyBorder="1" applyAlignment="1">
      <alignment horizontal="distributed" vertical="center" wrapText="1" indent="1"/>
    </xf>
    <xf numFmtId="178" fontId="8" fillId="0" borderId="0" xfId="0" applyNumberFormat="1" applyFont="1" applyFill="1" applyBorder="1" applyAlignment="1">
      <alignment horizontal="right" vertical="center" shrinkToFit="1"/>
    </xf>
    <xf numFmtId="178" fontId="8" fillId="0" borderId="6" xfId="0" applyNumberFormat="1" applyFont="1" applyFill="1" applyBorder="1" applyAlignment="1">
      <alignment horizontal="right" vertical="center" shrinkToFit="1"/>
    </xf>
    <xf numFmtId="177" fontId="8" fillId="0" borderId="29" xfId="0" applyNumberFormat="1" applyFont="1" applyFill="1" applyBorder="1" applyAlignment="1">
      <alignment horizontal="distributed" vertical="center"/>
    </xf>
    <xf numFmtId="177" fontId="8" fillId="0" borderId="20" xfId="0" applyNumberFormat="1" applyFont="1" applyFill="1" applyBorder="1" applyAlignment="1">
      <alignment horizontal="distributed" vertical="center"/>
    </xf>
    <xf numFmtId="177" fontId="8" fillId="0" borderId="28" xfId="0" applyNumberFormat="1" applyFont="1" applyFill="1" applyBorder="1" applyAlignment="1">
      <alignment horizontal="distributed" vertical="center"/>
    </xf>
    <xf numFmtId="177" fontId="8" fillId="0" borderId="17" xfId="0" applyNumberFormat="1" applyFont="1" applyFill="1" applyBorder="1" applyAlignment="1">
      <alignment horizontal="distributed" vertical="center"/>
    </xf>
    <xf numFmtId="177" fontId="8" fillId="0" borderId="12" xfId="0" applyNumberFormat="1" applyFont="1" applyFill="1" applyBorder="1" applyAlignment="1">
      <alignment horizontal="distributed" vertical="center"/>
    </xf>
    <xf numFmtId="177" fontId="8" fillId="0" borderId="13" xfId="0" applyNumberFormat="1" applyFont="1" applyFill="1" applyBorder="1" applyAlignment="1">
      <alignment horizontal="distributed" vertical="center"/>
    </xf>
    <xf numFmtId="177" fontId="8" fillId="0" borderId="1" xfId="0" applyNumberFormat="1" applyFont="1" applyFill="1" applyBorder="1" applyAlignment="1">
      <alignment horizontal="center" vertical="center"/>
    </xf>
    <xf numFmtId="38" fontId="8" fillId="0" borderId="20" xfId="33" applyFont="1" applyFill="1" applyBorder="1" applyAlignment="1">
      <alignment horizontal="right" vertical="center"/>
    </xf>
    <xf numFmtId="38" fontId="8" fillId="0" borderId="29" xfId="33" applyFont="1" applyFill="1" applyBorder="1" applyAlignment="1">
      <alignment horizontal="right" vertical="center"/>
    </xf>
    <xf numFmtId="177" fontId="8" fillId="0" borderId="29" xfId="0" applyNumberFormat="1" applyFont="1" applyFill="1" applyBorder="1" applyAlignment="1">
      <alignment horizontal="distributed" vertical="center" wrapText="1"/>
    </xf>
    <xf numFmtId="177" fontId="8" fillId="0" borderId="20" xfId="0" applyNumberFormat="1" applyFont="1" applyFill="1" applyBorder="1" applyAlignment="1">
      <alignment horizontal="distributed" vertical="center" wrapText="1"/>
    </xf>
    <xf numFmtId="177" fontId="8" fillId="0" borderId="28" xfId="0" applyNumberFormat="1" applyFont="1" applyFill="1" applyBorder="1" applyAlignment="1">
      <alignment horizontal="distributed" vertical="center" wrapText="1"/>
    </xf>
    <xf numFmtId="177" fontId="8" fillId="0" borderId="17" xfId="0" applyNumberFormat="1" applyFont="1" applyFill="1" applyBorder="1" applyAlignment="1">
      <alignment horizontal="distributed" vertical="center" wrapText="1"/>
    </xf>
    <xf numFmtId="177" fontId="8" fillId="0" borderId="12" xfId="0" applyNumberFormat="1" applyFont="1" applyFill="1" applyBorder="1" applyAlignment="1">
      <alignment horizontal="distributed" vertical="center" wrapText="1"/>
    </xf>
    <xf numFmtId="177" fontId="8" fillId="0" borderId="13" xfId="0" applyNumberFormat="1" applyFont="1" applyFill="1" applyBorder="1" applyAlignment="1">
      <alignment horizontal="distributed" vertical="center" wrapText="1"/>
    </xf>
    <xf numFmtId="42" fontId="8" fillId="0" borderId="0" xfId="0" applyNumberFormat="1" applyFont="1" applyFill="1" applyBorder="1" applyAlignment="1">
      <alignment horizontal="right" vertical="center" shrinkToFit="1"/>
    </xf>
    <xf numFmtId="205" fontId="18" fillId="0" borderId="30" xfId="0" applyNumberFormat="1" applyFont="1" applyFill="1" applyBorder="1" applyAlignment="1">
      <alignment horizontal="right" vertical="center"/>
    </xf>
    <xf numFmtId="177" fontId="12" fillId="0" borderId="16" xfId="0" applyNumberFormat="1" applyFont="1" applyFill="1" applyBorder="1" applyAlignment="1">
      <alignment horizontal="distributed" vertical="center" wrapText="1" indent="1"/>
    </xf>
    <xf numFmtId="177" fontId="12" fillId="0" borderId="2" xfId="0" applyNumberFormat="1" applyFont="1" applyFill="1" applyBorder="1" applyAlignment="1">
      <alignment horizontal="distributed" vertical="center" wrapText="1" indent="1"/>
    </xf>
    <xf numFmtId="177" fontId="12" fillId="0" borderId="18" xfId="0" applyNumberFormat="1" applyFont="1" applyFill="1" applyBorder="1" applyAlignment="1">
      <alignment horizontal="distributed" vertical="center" wrapText="1" indent="1"/>
    </xf>
    <xf numFmtId="177" fontId="12" fillId="0" borderId="15" xfId="0" applyNumberFormat="1" applyFont="1" applyFill="1" applyBorder="1" applyAlignment="1">
      <alignment horizontal="distributed" vertical="center" wrapText="1" indent="1"/>
    </xf>
    <xf numFmtId="177" fontId="12" fillId="0" borderId="3" xfId="0" applyNumberFormat="1" applyFont="1" applyFill="1" applyBorder="1" applyAlignment="1">
      <alignment horizontal="distributed" vertical="center" wrapText="1" indent="1"/>
    </xf>
    <xf numFmtId="177" fontId="12" fillId="0" borderId="17" xfId="0" applyNumberFormat="1" applyFont="1" applyFill="1" applyBorder="1" applyAlignment="1">
      <alignment horizontal="distributed" vertical="center" wrapText="1" indent="1"/>
    </xf>
    <xf numFmtId="177" fontId="12" fillId="0" borderId="12" xfId="0" applyNumberFormat="1" applyFont="1" applyFill="1" applyBorder="1" applyAlignment="1">
      <alignment horizontal="distributed" vertical="center" wrapText="1" indent="1"/>
    </xf>
    <xf numFmtId="177" fontId="12" fillId="0" borderId="19" xfId="0" applyNumberFormat="1" applyFont="1" applyFill="1" applyBorder="1" applyAlignment="1">
      <alignment horizontal="distributed" vertical="center" wrapText="1" indent="1"/>
    </xf>
    <xf numFmtId="178" fontId="8" fillId="0" borderId="20" xfId="0" applyNumberFormat="1" applyFont="1" applyFill="1" applyBorder="1" applyAlignment="1">
      <alignment horizontal="right" vertical="center"/>
    </xf>
    <xf numFmtId="207" fontId="18" fillId="0" borderId="11" xfId="0" applyNumberFormat="1" applyFont="1" applyFill="1" applyBorder="1" applyAlignment="1">
      <alignment horizontal="center" vertical="center"/>
    </xf>
    <xf numFmtId="207" fontId="18" fillId="0" borderId="31" xfId="0" applyNumberFormat="1" applyFont="1" applyFill="1" applyBorder="1" applyAlignment="1">
      <alignment horizontal="center" vertical="center"/>
    </xf>
    <xf numFmtId="207" fontId="18" fillId="0" borderId="32" xfId="0" applyNumberFormat="1" applyFont="1" applyFill="1" applyBorder="1" applyAlignment="1">
      <alignment horizontal="center" vertical="center"/>
    </xf>
    <xf numFmtId="207" fontId="18" fillId="0" borderId="13" xfId="0" applyNumberFormat="1" applyFont="1" applyFill="1" applyBorder="1" applyAlignment="1">
      <alignment horizontal="center" vertical="center"/>
    </xf>
    <xf numFmtId="207" fontId="18" fillId="0" borderId="21" xfId="0" applyNumberFormat="1" applyFont="1" applyFill="1" applyBorder="1" applyAlignment="1">
      <alignment horizontal="center" vertical="center"/>
    </xf>
    <xf numFmtId="207" fontId="18" fillId="0" borderId="35" xfId="0" applyNumberFormat="1" applyFont="1" applyFill="1" applyBorder="1" applyAlignment="1">
      <alignment horizontal="center" vertical="center"/>
    </xf>
    <xf numFmtId="177" fontId="16" fillId="0" borderId="0" xfId="0" applyNumberFormat="1" applyFont="1" applyFill="1" applyAlignment="1">
      <alignment horizontal="left" vertical="center" shrinkToFit="1"/>
    </xf>
    <xf numFmtId="0" fontId="18" fillId="0" borderId="1" xfId="0" applyFont="1" applyFill="1" applyBorder="1" applyAlignment="1">
      <alignment horizontal="distributed" vertical="center" wrapText="1"/>
    </xf>
    <xf numFmtId="0" fontId="18" fillId="0" borderId="0" xfId="0" applyFont="1" applyFill="1" applyBorder="1" applyAlignment="1">
      <alignment horizontal="distributed" vertical="center" wrapText="1"/>
    </xf>
    <xf numFmtId="0" fontId="18" fillId="0" borderId="4" xfId="0" applyFont="1" applyFill="1" applyBorder="1" applyAlignment="1">
      <alignment horizontal="distributed" vertical="center" wrapText="1"/>
    </xf>
    <xf numFmtId="177" fontId="8" fillId="0" borderId="19" xfId="0" applyNumberFormat="1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right" vertical="center"/>
    </xf>
    <xf numFmtId="0" fontId="8" fillId="0" borderId="2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77" fontId="8" fillId="0" borderId="40" xfId="0" applyNumberFormat="1" applyFont="1" applyFill="1" applyBorder="1" applyAlignment="1">
      <alignment horizontal="center" vertical="center"/>
    </xf>
    <xf numFmtId="177" fontId="8" fillId="0" borderId="41" xfId="0" applyNumberFormat="1" applyFont="1" applyFill="1" applyBorder="1" applyAlignment="1">
      <alignment horizontal="center" vertical="center"/>
    </xf>
    <xf numFmtId="177" fontId="8" fillId="0" borderId="42" xfId="0" applyNumberFormat="1" applyFont="1" applyFill="1" applyBorder="1" applyAlignment="1">
      <alignment horizontal="center" vertical="center"/>
    </xf>
    <xf numFmtId="177" fontId="11" fillId="0" borderId="24" xfId="0" applyNumberFormat="1" applyFont="1" applyFill="1" applyBorder="1" applyAlignment="1">
      <alignment horizontal="left" vertical="center" wrapText="1"/>
    </xf>
    <xf numFmtId="177" fontId="11" fillId="0" borderId="25" xfId="0" applyNumberFormat="1" applyFont="1" applyFill="1" applyBorder="1" applyAlignment="1">
      <alignment horizontal="left" vertical="center" wrapText="1"/>
    </xf>
    <xf numFmtId="205" fontId="8" fillId="0" borderId="37" xfId="0" applyNumberFormat="1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distributed" wrapText="1" indent="2"/>
    </xf>
    <xf numFmtId="0" fontId="8" fillId="0" borderId="30" xfId="0" applyFont="1" applyFill="1" applyBorder="1" applyAlignment="1" applyProtection="1">
      <alignment horizontal="distributed" vertical="center" wrapText="1"/>
    </xf>
    <xf numFmtId="0" fontId="8" fillId="0" borderId="19" xfId="0" applyFont="1" applyFill="1" applyBorder="1" applyAlignment="1" applyProtection="1">
      <alignment horizontal="distributed" vertical="center" wrapText="1"/>
    </xf>
    <xf numFmtId="0" fontId="8" fillId="0" borderId="22" xfId="0" applyFont="1" applyFill="1" applyBorder="1" applyAlignment="1">
      <alignment horizontal="center" vertical="center"/>
    </xf>
    <xf numFmtId="177" fontId="8" fillId="0" borderId="18" xfId="0" applyNumberFormat="1" applyFont="1" applyFill="1" applyBorder="1" applyAlignment="1">
      <alignment horizontal="distributed" vertical="center" shrinkToFit="1"/>
    </xf>
    <xf numFmtId="177" fontId="8" fillId="0" borderId="19" xfId="0" applyNumberFormat="1" applyFont="1" applyFill="1" applyBorder="1" applyAlignment="1">
      <alignment horizontal="distributed" vertical="center" shrinkToFit="1"/>
    </xf>
    <xf numFmtId="0" fontId="8" fillId="0" borderId="40" xfId="0" applyFont="1" applyFill="1" applyBorder="1" applyAlignment="1">
      <alignment horizontal="distributed" vertical="center"/>
    </xf>
    <xf numFmtId="179" fontId="8" fillId="0" borderId="1" xfId="0" applyNumberFormat="1" applyFont="1" applyFill="1" applyBorder="1" applyAlignment="1">
      <alignment horizontal="right" vertical="center"/>
    </xf>
    <xf numFmtId="193" fontId="18" fillId="0" borderId="37" xfId="0" applyNumberFormat="1" applyFont="1" applyFill="1" applyBorder="1" applyAlignment="1" applyProtection="1">
      <alignment horizontal="right" vertical="center"/>
      <protection locked="0"/>
    </xf>
    <xf numFmtId="192" fontId="8" fillId="0" borderId="30" xfId="0" applyNumberFormat="1" applyFont="1" applyFill="1" applyBorder="1" applyAlignment="1">
      <alignment horizontal="right" vertical="center"/>
    </xf>
    <xf numFmtId="0" fontId="12" fillId="0" borderId="50" xfId="0" applyFont="1" applyFill="1" applyBorder="1" applyAlignment="1">
      <alignment horizontal="distributed" vertical="center" wrapText="1"/>
    </xf>
    <xf numFmtId="0" fontId="12" fillId="0" borderId="58" xfId="0" applyFont="1" applyFill="1" applyBorder="1" applyAlignment="1">
      <alignment horizontal="distributed" vertical="center" wrapText="1"/>
    </xf>
    <xf numFmtId="0" fontId="12" fillId="0" borderId="38" xfId="0" applyFont="1" applyFill="1" applyBorder="1" applyAlignment="1">
      <alignment horizontal="distributed" vertical="center" wrapText="1"/>
    </xf>
    <xf numFmtId="0" fontId="12" fillId="0" borderId="43" xfId="0" applyFont="1" applyFill="1" applyBorder="1" applyAlignment="1">
      <alignment horizontal="distributed" vertical="center" wrapText="1"/>
    </xf>
    <xf numFmtId="41" fontId="22" fillId="0" borderId="6" xfId="0" applyNumberFormat="1" applyFont="1" applyFill="1" applyBorder="1" applyAlignment="1">
      <alignment horizontal="right" vertical="center"/>
    </xf>
    <xf numFmtId="41" fontId="22" fillId="0" borderId="26" xfId="0" applyNumberFormat="1" applyFont="1" applyFill="1" applyBorder="1" applyAlignment="1">
      <alignment horizontal="right" vertical="center"/>
    </xf>
    <xf numFmtId="179" fontId="8" fillId="0" borderId="3" xfId="0" applyNumberFormat="1" applyFont="1" applyFill="1" applyBorder="1" applyAlignment="1">
      <alignment horizontal="right" vertical="center"/>
    </xf>
    <xf numFmtId="176" fontId="8" fillId="0" borderId="3" xfId="0" applyNumberFormat="1" applyFont="1" applyFill="1" applyBorder="1" applyAlignment="1">
      <alignment horizontal="right" vertical="center"/>
    </xf>
    <xf numFmtId="179" fontId="12" fillId="0" borderId="18" xfId="0" applyNumberFormat="1" applyFont="1" applyFill="1" applyBorder="1" applyAlignment="1">
      <alignment horizontal="distributed" vertical="center" wrapText="1" shrinkToFit="1"/>
    </xf>
    <xf numFmtId="179" fontId="12" fillId="0" borderId="3" xfId="0" applyNumberFormat="1" applyFont="1" applyFill="1" applyBorder="1" applyAlignment="1">
      <alignment horizontal="distributed" vertical="center" wrapText="1" shrinkToFit="1"/>
    </xf>
    <xf numFmtId="179" fontId="12" fillId="0" borderId="19" xfId="0" applyNumberFormat="1" applyFont="1" applyFill="1" applyBorder="1" applyAlignment="1">
      <alignment horizontal="distributed" vertical="center" wrapText="1" shrinkToFit="1"/>
    </xf>
    <xf numFmtId="181" fontId="8" fillId="0" borderId="15" xfId="0" applyNumberFormat="1" applyFont="1" applyFill="1" applyBorder="1" applyAlignment="1" applyProtection="1">
      <alignment horizontal="right" vertical="center"/>
    </xf>
    <xf numFmtId="181" fontId="8" fillId="0" borderId="0" xfId="0" applyNumberFormat="1" applyFont="1" applyFill="1" applyBorder="1" applyAlignment="1" applyProtection="1">
      <alignment horizontal="right" vertical="center"/>
    </xf>
    <xf numFmtId="181" fontId="8" fillId="0" borderId="3" xfId="0" applyNumberFormat="1" applyFont="1" applyFill="1" applyBorder="1" applyAlignment="1" applyProtection="1">
      <alignment horizontal="right" vertical="center"/>
    </xf>
    <xf numFmtId="181" fontId="18" fillId="0" borderId="37" xfId="0" applyNumberFormat="1" applyFont="1" applyFill="1" applyBorder="1" applyAlignment="1" applyProtection="1">
      <alignment horizontal="right" vertical="center"/>
    </xf>
    <xf numFmtId="181" fontId="18" fillId="0" borderId="6" xfId="0" applyNumberFormat="1" applyFont="1" applyFill="1" applyBorder="1" applyAlignment="1" applyProtection="1">
      <alignment horizontal="right" vertical="center"/>
    </xf>
    <xf numFmtId="181" fontId="18" fillId="0" borderId="26" xfId="0" applyNumberFormat="1" applyFont="1" applyFill="1" applyBorder="1" applyAlignment="1" applyProtection="1">
      <alignment horizontal="right" vertical="center"/>
    </xf>
    <xf numFmtId="181" fontId="8" fillId="0" borderId="0" xfId="0" applyNumberFormat="1" applyFont="1" applyFill="1" applyBorder="1" applyAlignment="1" applyProtection="1">
      <alignment horizontal="right" vertical="center"/>
      <protection locked="0"/>
    </xf>
    <xf numFmtId="181" fontId="8" fillId="0" borderId="29" xfId="0" applyNumberFormat="1" applyFont="1" applyFill="1" applyBorder="1" applyAlignment="1" applyProtection="1">
      <alignment horizontal="right" vertical="center"/>
    </xf>
    <xf numFmtId="181" fontId="8" fillId="0" borderId="20" xfId="0" applyNumberFormat="1" applyFont="1" applyFill="1" applyBorder="1" applyAlignment="1" applyProtection="1">
      <alignment horizontal="right" vertical="center"/>
    </xf>
    <xf numFmtId="204" fontId="8" fillId="0" borderId="15" xfId="0" applyNumberFormat="1" applyFont="1" applyFill="1" applyBorder="1" applyAlignment="1" applyProtection="1">
      <alignment horizontal="right" vertical="center"/>
    </xf>
    <xf numFmtId="204" fontId="8" fillId="0" borderId="0" xfId="0" applyNumberFormat="1" applyFont="1" applyFill="1" applyBorder="1" applyAlignment="1" applyProtection="1">
      <alignment horizontal="right" vertical="center"/>
    </xf>
    <xf numFmtId="204" fontId="8" fillId="0" borderId="3" xfId="0" applyNumberFormat="1" applyFont="1" applyFill="1" applyBorder="1" applyAlignment="1" applyProtection="1">
      <alignment horizontal="right" vertical="center"/>
    </xf>
    <xf numFmtId="0" fontId="8" fillId="0" borderId="18" xfId="0" applyFont="1" applyFill="1" applyBorder="1" applyAlignment="1">
      <alignment horizontal="distributed" vertical="center" indent="2"/>
    </xf>
    <xf numFmtId="181" fontId="8" fillId="0" borderId="30" xfId="0" applyNumberFormat="1" applyFont="1" applyFill="1" applyBorder="1" applyAlignment="1" applyProtection="1">
      <alignment horizontal="right" vertical="center"/>
    </xf>
    <xf numFmtId="176" fontId="8" fillId="0" borderId="15" xfId="0" applyNumberFormat="1" applyFont="1" applyFill="1" applyBorder="1" applyAlignment="1" applyProtection="1">
      <alignment horizontal="right" vertical="center"/>
    </xf>
    <xf numFmtId="181" fontId="8" fillId="0" borderId="15" xfId="0" applyNumberFormat="1" applyFont="1" applyFill="1" applyBorder="1" applyAlignment="1" applyProtection="1">
      <alignment horizontal="right" vertical="center"/>
      <protection locked="0"/>
    </xf>
    <xf numFmtId="181" fontId="18" fillId="0" borderId="37" xfId="0" applyNumberFormat="1" applyFont="1" applyFill="1" applyBorder="1" applyAlignment="1" applyProtection="1">
      <alignment horizontal="right" vertical="center"/>
      <protection locked="0"/>
    </xf>
    <xf numFmtId="177" fontId="8" fillId="0" borderId="1" xfId="0" applyNumberFormat="1" applyFont="1" applyFill="1" applyBorder="1" applyAlignment="1">
      <alignment horizontal="center" vertical="center" wrapText="1" shrinkToFit="1"/>
    </xf>
    <xf numFmtId="177" fontId="8" fillId="0" borderId="0" xfId="0" applyNumberFormat="1" applyFont="1" applyFill="1" applyBorder="1" applyAlignment="1">
      <alignment horizontal="center" vertical="center" wrapText="1" shrinkToFit="1"/>
    </xf>
    <xf numFmtId="177" fontId="11" fillId="0" borderId="31" xfId="0" applyNumberFormat="1" applyFont="1" applyFill="1" applyBorder="1" applyAlignment="1">
      <alignment horizontal="center" vertical="center" textRotation="255" wrapText="1"/>
    </xf>
    <xf numFmtId="177" fontId="11" fillId="0" borderId="32" xfId="0" applyNumberFormat="1" applyFont="1" applyFill="1" applyBorder="1" applyAlignment="1">
      <alignment horizontal="center" vertical="center" textRotation="255" wrapText="1"/>
    </xf>
    <xf numFmtId="177" fontId="11" fillId="0" borderId="33" xfId="0" applyNumberFormat="1" applyFont="1" applyFill="1" applyBorder="1" applyAlignment="1">
      <alignment horizontal="center" vertical="center" textRotation="255" wrapText="1"/>
    </xf>
    <xf numFmtId="177" fontId="11" fillId="0" borderId="34" xfId="0" applyNumberFormat="1" applyFont="1" applyFill="1" applyBorder="1" applyAlignment="1">
      <alignment horizontal="center" vertical="center" textRotation="255" wrapText="1"/>
    </xf>
    <xf numFmtId="177" fontId="11" fillId="0" borderId="21" xfId="0" applyNumberFormat="1" applyFont="1" applyFill="1" applyBorder="1" applyAlignment="1">
      <alignment horizontal="center" vertical="center" textRotation="255" wrapText="1"/>
    </xf>
    <xf numFmtId="177" fontId="11" fillId="0" borderId="35" xfId="0" applyNumberFormat="1" applyFont="1" applyFill="1" applyBorder="1" applyAlignment="1">
      <alignment horizontal="center" vertical="center" textRotation="255" wrapText="1"/>
    </xf>
    <xf numFmtId="0" fontId="8" fillId="0" borderId="22" xfId="0" applyFont="1" applyFill="1" applyBorder="1" applyAlignment="1">
      <alignment horizontal="distributed" vertical="center" indent="1"/>
    </xf>
    <xf numFmtId="176" fontId="8" fillId="0" borderId="36" xfId="0" applyNumberFormat="1" applyFont="1" applyFill="1" applyBorder="1" applyAlignment="1">
      <alignment horizontal="distributed" vertical="center" indent="4"/>
    </xf>
    <xf numFmtId="176" fontId="8" fillId="0" borderId="7" xfId="0" applyNumberFormat="1" applyFont="1" applyFill="1" applyBorder="1" applyAlignment="1">
      <alignment horizontal="distributed" vertical="center" indent="4"/>
    </xf>
    <xf numFmtId="176" fontId="8" fillId="0" borderId="10" xfId="0" applyNumberFormat="1" applyFont="1" applyFill="1" applyBorder="1" applyAlignment="1">
      <alignment horizontal="distributed" vertical="center" indent="4"/>
    </xf>
    <xf numFmtId="0" fontId="8" fillId="0" borderId="43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176" fontId="18" fillId="0" borderId="26" xfId="0" applyNumberFormat="1" applyFont="1" applyFill="1" applyBorder="1" applyAlignment="1">
      <alignment vertical="center"/>
    </xf>
    <xf numFmtId="0" fontId="8" fillId="0" borderId="16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176" fontId="8" fillId="0" borderId="3" xfId="0" applyNumberFormat="1" applyFont="1" applyFill="1" applyBorder="1" applyAlignment="1">
      <alignment vertical="center"/>
    </xf>
    <xf numFmtId="201" fontId="18" fillId="0" borderId="0" xfId="0" applyNumberFormat="1" applyFont="1" applyFill="1" applyBorder="1" applyAlignment="1">
      <alignment horizontal="right" vertical="center"/>
    </xf>
    <xf numFmtId="201" fontId="18" fillId="0" borderId="3" xfId="0" applyNumberFormat="1" applyFont="1" applyFill="1" applyBorder="1" applyAlignment="1">
      <alignment horizontal="right" vertical="center"/>
    </xf>
    <xf numFmtId="201" fontId="8" fillId="0" borderId="0" xfId="0" applyNumberFormat="1" applyFont="1" applyFill="1" applyBorder="1" applyAlignment="1">
      <alignment horizontal="right" vertical="center"/>
    </xf>
    <xf numFmtId="201" fontId="8" fillId="0" borderId="3" xfId="0" applyNumberFormat="1" applyFont="1" applyFill="1" applyBorder="1" applyAlignment="1">
      <alignment horizontal="right" vertical="center"/>
    </xf>
    <xf numFmtId="201" fontId="8" fillId="0" borderId="6" xfId="0" applyNumberFormat="1" applyFont="1" applyFill="1" applyBorder="1" applyAlignment="1">
      <alignment horizontal="right" vertical="center"/>
    </xf>
    <xf numFmtId="201" fontId="8" fillId="0" borderId="26" xfId="0" applyNumberFormat="1" applyFont="1" applyFill="1" applyBorder="1" applyAlignment="1">
      <alignment horizontal="right" vertical="center"/>
    </xf>
    <xf numFmtId="201" fontId="18" fillId="0" borderId="29" xfId="0" applyNumberFormat="1" applyFont="1" applyFill="1" applyBorder="1" applyAlignment="1">
      <alignment horizontal="right" vertical="center"/>
    </xf>
    <xf numFmtId="201" fontId="18" fillId="0" borderId="20" xfId="0" applyNumberFormat="1" applyFont="1" applyFill="1" applyBorder="1" applyAlignment="1">
      <alignment horizontal="right" vertical="center"/>
    </xf>
    <xf numFmtId="201" fontId="8" fillId="0" borderId="15" xfId="0" applyNumberFormat="1" applyFont="1" applyFill="1" applyBorder="1" applyAlignment="1">
      <alignment horizontal="right" vertical="center"/>
    </xf>
    <xf numFmtId="188" fontId="8" fillId="0" borderId="15" xfId="0" applyNumberFormat="1" applyFont="1" applyFill="1" applyBorder="1" applyAlignment="1">
      <alignment horizontal="right" vertical="center"/>
    </xf>
    <xf numFmtId="201" fontId="8" fillId="0" borderId="37" xfId="0" applyNumberFormat="1" applyFont="1" applyFill="1" applyBorder="1" applyAlignment="1">
      <alignment horizontal="right" vertical="center"/>
    </xf>
    <xf numFmtId="176" fontId="8" fillId="0" borderId="23" xfId="0" applyNumberFormat="1" applyFont="1" applyFill="1" applyBorder="1" applyAlignment="1">
      <alignment horizontal="right" vertical="center" shrinkToFit="1"/>
    </xf>
    <xf numFmtId="176" fontId="8" fillId="0" borderId="24" xfId="0" applyNumberFormat="1" applyFont="1" applyFill="1" applyBorder="1" applyAlignment="1">
      <alignment horizontal="right" vertical="center" shrinkToFit="1"/>
    </xf>
    <xf numFmtId="176" fontId="8" fillId="0" borderId="24" xfId="0" applyNumberFormat="1" applyFont="1" applyFill="1" applyBorder="1" applyAlignment="1">
      <alignment horizontal="right" vertical="center"/>
    </xf>
    <xf numFmtId="176" fontId="8" fillId="0" borderId="56" xfId="0" applyNumberFormat="1" applyFont="1" applyFill="1" applyBorder="1" applyAlignment="1">
      <alignment horizontal="right" vertical="center"/>
    </xf>
    <xf numFmtId="176" fontId="8" fillId="0" borderId="29" xfId="0" applyNumberFormat="1" applyFont="1" applyFill="1" applyBorder="1" applyAlignment="1">
      <alignment horizontal="right" vertical="center" shrinkToFit="1"/>
    </xf>
    <xf numFmtId="176" fontId="8" fillId="0" borderId="20" xfId="0" applyNumberFormat="1" applyFont="1" applyFill="1" applyBorder="1" applyAlignment="1">
      <alignment horizontal="right" vertical="center" shrinkToFit="1"/>
    </xf>
    <xf numFmtId="176" fontId="8" fillId="0" borderId="20" xfId="0" applyNumberFormat="1" applyFont="1" applyFill="1" applyBorder="1" applyAlignment="1">
      <alignment horizontal="right" vertical="center"/>
    </xf>
    <xf numFmtId="176" fontId="8" fillId="0" borderId="30" xfId="0" applyNumberFormat="1" applyFont="1" applyFill="1" applyBorder="1" applyAlignment="1">
      <alignment horizontal="right" vertical="center"/>
    </xf>
    <xf numFmtId="176" fontId="18" fillId="0" borderId="37" xfId="0" applyNumberFormat="1" applyFont="1" applyFill="1" applyBorder="1" applyAlignment="1">
      <alignment horizontal="right" vertical="center" shrinkToFit="1"/>
    </xf>
    <xf numFmtId="176" fontId="18" fillId="0" borderId="6" xfId="0" applyNumberFormat="1" applyFont="1" applyFill="1" applyBorder="1" applyAlignment="1">
      <alignment horizontal="right" vertical="center" shrinkToFit="1"/>
    </xf>
    <xf numFmtId="176" fontId="18" fillId="0" borderId="26" xfId="0" applyNumberFormat="1" applyFont="1" applyFill="1" applyBorder="1" applyAlignment="1">
      <alignment horizontal="right" vertical="center"/>
    </xf>
    <xf numFmtId="191" fontId="18" fillId="0" borderId="29" xfId="0" applyNumberFormat="1" applyFont="1" applyFill="1" applyBorder="1" applyAlignment="1">
      <alignment horizontal="right" vertical="center"/>
    </xf>
    <xf numFmtId="191" fontId="18" fillId="0" borderId="20" xfId="0" applyNumberFormat="1" applyFont="1" applyFill="1" applyBorder="1" applyAlignment="1">
      <alignment horizontal="right" vertical="center"/>
    </xf>
    <xf numFmtId="191" fontId="18" fillId="0" borderId="30" xfId="0" applyNumberFormat="1" applyFont="1" applyFill="1" applyBorder="1" applyAlignment="1">
      <alignment horizontal="right" vertical="center"/>
    </xf>
    <xf numFmtId="191" fontId="8" fillId="0" borderId="15" xfId="0" applyNumberFormat="1" applyFont="1" applyFill="1" applyBorder="1" applyAlignment="1">
      <alignment horizontal="right" vertical="center"/>
    </xf>
    <xf numFmtId="191" fontId="8" fillId="0" borderId="0" xfId="0" applyNumberFormat="1" applyFont="1" applyFill="1" applyBorder="1" applyAlignment="1">
      <alignment horizontal="right" vertical="center"/>
    </xf>
    <xf numFmtId="202" fontId="8" fillId="0" borderId="3" xfId="0" applyNumberFormat="1" applyFont="1" applyFill="1" applyBorder="1" applyAlignment="1">
      <alignment horizontal="right" vertical="center"/>
    </xf>
    <xf numFmtId="202" fontId="8" fillId="0" borderId="15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177" fontId="8" fillId="0" borderId="3" xfId="0" applyNumberFormat="1" applyFont="1" applyFill="1" applyBorder="1" applyAlignment="1">
      <alignment horizontal="right" vertical="center"/>
    </xf>
    <xf numFmtId="191" fontId="8" fillId="0" borderId="3" xfId="0" applyNumberFormat="1" applyFont="1" applyFill="1" applyBorder="1" applyAlignment="1">
      <alignment horizontal="right" vertical="center"/>
    </xf>
    <xf numFmtId="191" fontId="8" fillId="0" borderId="6" xfId="0" applyNumberFormat="1" applyFont="1" applyFill="1" applyBorder="1" applyAlignment="1">
      <alignment horizontal="right" vertical="center"/>
    </xf>
    <xf numFmtId="191" fontId="8" fillId="0" borderId="26" xfId="0" applyNumberFormat="1" applyFont="1" applyFill="1" applyBorder="1" applyAlignment="1">
      <alignment horizontal="right" vertical="center"/>
    </xf>
    <xf numFmtId="187" fontId="18" fillId="0" borderId="20" xfId="0" applyNumberFormat="1" applyFont="1" applyFill="1" applyBorder="1" applyAlignment="1">
      <alignment horizontal="right" vertical="center"/>
    </xf>
    <xf numFmtId="187" fontId="18" fillId="0" borderId="30" xfId="0" applyNumberFormat="1" applyFont="1" applyFill="1" applyBorder="1" applyAlignment="1">
      <alignment horizontal="right" vertical="center"/>
    </xf>
    <xf numFmtId="187" fontId="8" fillId="0" borderId="0" xfId="0" applyNumberFormat="1" applyFont="1" applyFill="1" applyBorder="1" applyAlignment="1">
      <alignment horizontal="right" vertical="center"/>
    </xf>
    <xf numFmtId="187" fontId="8" fillId="0" borderId="15" xfId="0" applyNumberFormat="1" applyFont="1" applyFill="1" applyBorder="1" applyAlignment="1">
      <alignment horizontal="right" vertical="center"/>
    </xf>
    <xf numFmtId="187" fontId="8" fillId="0" borderId="3" xfId="0" applyNumberFormat="1" applyFont="1" applyFill="1" applyBorder="1" applyAlignment="1">
      <alignment horizontal="right" vertical="center"/>
    </xf>
    <xf numFmtId="187" fontId="8" fillId="0" borderId="37" xfId="0" applyNumberFormat="1" applyFont="1" applyFill="1" applyBorder="1" applyAlignment="1">
      <alignment horizontal="right" vertical="center"/>
    </xf>
    <xf numFmtId="187" fontId="8" fillId="0" borderId="6" xfId="0" applyNumberFormat="1" applyFont="1" applyFill="1" applyBorder="1" applyAlignment="1">
      <alignment horizontal="right" vertical="center"/>
    </xf>
    <xf numFmtId="178" fontId="8" fillId="0" borderId="6" xfId="0" applyNumberFormat="1" applyFont="1" applyFill="1" applyBorder="1" applyAlignment="1">
      <alignment horizontal="right" vertical="center"/>
    </xf>
    <xf numFmtId="188" fontId="8" fillId="0" borderId="6" xfId="0" applyNumberFormat="1" applyFont="1" applyFill="1" applyBorder="1" applyAlignment="1">
      <alignment horizontal="right" vertical="center"/>
    </xf>
    <xf numFmtId="188" fontId="8" fillId="0" borderId="26" xfId="0" applyNumberFormat="1" applyFont="1" applyFill="1" applyBorder="1" applyAlignment="1">
      <alignment horizontal="right" vertical="center"/>
    </xf>
    <xf numFmtId="177" fontId="18" fillId="0" borderId="10" xfId="0" applyNumberFormat="1" applyFont="1" applyFill="1" applyBorder="1" applyAlignment="1">
      <alignment horizontal="center" vertical="center"/>
    </xf>
    <xf numFmtId="177" fontId="18" fillId="0" borderId="38" xfId="0" applyNumberFormat="1" applyFont="1" applyFill="1" applyBorder="1" applyAlignment="1">
      <alignment horizontal="center" vertical="center"/>
    </xf>
    <xf numFmtId="177" fontId="18" fillId="0" borderId="43" xfId="0" applyNumberFormat="1" applyFont="1" applyFill="1" applyBorder="1" applyAlignment="1">
      <alignment horizontal="center" vertical="center"/>
    </xf>
    <xf numFmtId="177" fontId="18" fillId="0" borderId="25" xfId="0" applyNumberFormat="1" applyFont="1" applyFill="1" applyBorder="1" applyAlignment="1">
      <alignment horizontal="distributed" vertical="center"/>
    </xf>
    <xf numFmtId="177" fontId="18" fillId="0" borderId="39" xfId="0" applyNumberFormat="1" applyFont="1" applyFill="1" applyBorder="1" applyAlignment="1">
      <alignment horizontal="distributed" vertical="center"/>
    </xf>
    <xf numFmtId="177" fontId="18" fillId="0" borderId="29" xfId="0" applyNumberFormat="1" applyFont="1" applyFill="1" applyBorder="1" applyAlignment="1">
      <alignment horizontal="distributed" vertical="center" wrapText="1"/>
    </xf>
    <xf numFmtId="177" fontId="18" fillId="0" borderId="20" xfId="0" applyNumberFormat="1" applyFont="1" applyFill="1" applyBorder="1" applyAlignment="1">
      <alignment horizontal="distributed" vertical="center" wrapText="1"/>
    </xf>
    <xf numFmtId="177" fontId="18" fillId="0" borderId="30" xfId="0" applyNumberFormat="1" applyFont="1" applyFill="1" applyBorder="1" applyAlignment="1">
      <alignment horizontal="distributed" vertical="center" wrapText="1"/>
    </xf>
    <xf numFmtId="177" fontId="18" fillId="0" borderId="17" xfId="0" applyNumberFormat="1" applyFont="1" applyFill="1" applyBorder="1" applyAlignment="1">
      <alignment horizontal="distributed" vertical="center" wrapText="1"/>
    </xf>
    <xf numFmtId="177" fontId="18" fillId="0" borderId="12" xfId="0" applyNumberFormat="1" applyFont="1" applyFill="1" applyBorder="1" applyAlignment="1">
      <alignment horizontal="distributed" vertical="center" wrapText="1"/>
    </xf>
    <xf numFmtId="177" fontId="18" fillId="0" borderId="19" xfId="0" applyNumberFormat="1" applyFont="1" applyFill="1" applyBorder="1" applyAlignment="1">
      <alignment horizontal="distributed" vertical="center" wrapText="1"/>
    </xf>
    <xf numFmtId="179" fontId="18" fillId="0" borderId="0" xfId="0" applyNumberFormat="1" applyFont="1" applyFill="1" applyBorder="1" applyAlignment="1">
      <alignment horizontal="right" vertical="center"/>
    </xf>
    <xf numFmtId="180" fontId="18" fillId="0" borderId="20" xfId="0" applyNumberFormat="1" applyFont="1" applyFill="1" applyBorder="1" applyAlignment="1">
      <alignment horizontal="right" vertical="center"/>
    </xf>
    <xf numFmtId="180" fontId="18" fillId="0" borderId="30" xfId="0" applyNumberFormat="1" applyFont="1" applyFill="1" applyBorder="1" applyAlignment="1">
      <alignment horizontal="right" vertical="center"/>
    </xf>
    <xf numFmtId="203" fontId="18" fillId="0" borderId="0" xfId="0" applyNumberFormat="1" applyFont="1" applyFill="1" applyBorder="1" applyAlignment="1">
      <alignment horizontal="right" vertical="center"/>
    </xf>
    <xf numFmtId="203" fontId="18" fillId="0" borderId="3" xfId="0" applyNumberFormat="1" applyFont="1" applyFill="1" applyBorder="1" applyAlignment="1">
      <alignment horizontal="right" vertical="center"/>
    </xf>
    <xf numFmtId="202" fontId="18" fillId="0" borderId="0" xfId="0" applyNumberFormat="1" applyFont="1" applyFill="1" applyBorder="1" applyAlignment="1">
      <alignment horizontal="right" vertical="center"/>
    </xf>
    <xf numFmtId="42" fontId="18" fillId="0" borderId="0" xfId="0" applyNumberFormat="1" applyFont="1" applyFill="1" applyBorder="1" applyAlignment="1">
      <alignment horizontal="right" vertical="center"/>
    </xf>
    <xf numFmtId="42" fontId="18" fillId="0" borderId="3" xfId="0" applyNumberFormat="1" applyFont="1" applyFill="1" applyBorder="1" applyAlignment="1">
      <alignment horizontal="right" vertical="center"/>
    </xf>
    <xf numFmtId="42" fontId="18" fillId="0" borderId="26" xfId="0" applyNumberFormat="1" applyFont="1" applyFill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6</xdr:col>
      <xdr:colOff>200025</xdr:colOff>
      <xdr:row>7</xdr:row>
      <xdr:rowOff>9525</xdr:rowOff>
    </xdr:to>
    <xdr:sp macro="" textlink="">
      <xdr:nvSpPr>
        <xdr:cNvPr id="34986" name="Line 3"/>
        <xdr:cNvSpPr>
          <a:spLocks noChangeShapeType="1"/>
        </xdr:cNvSpPr>
      </xdr:nvSpPr>
      <xdr:spPr bwMode="auto">
        <a:xfrm flipH="1" flipV="1">
          <a:off x="0" y="904875"/>
          <a:ext cx="1857375" cy="7429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132</xdr:row>
      <xdr:rowOff>0</xdr:rowOff>
    </xdr:from>
    <xdr:to>
      <xdr:col>8</xdr:col>
      <xdr:colOff>0</xdr:colOff>
      <xdr:row>135</xdr:row>
      <xdr:rowOff>0</xdr:rowOff>
    </xdr:to>
    <xdr:sp macro="" textlink="">
      <xdr:nvSpPr>
        <xdr:cNvPr id="34987" name="Line 5"/>
        <xdr:cNvSpPr>
          <a:spLocks noChangeShapeType="1"/>
        </xdr:cNvSpPr>
      </xdr:nvSpPr>
      <xdr:spPr bwMode="auto">
        <a:xfrm flipH="1" flipV="1">
          <a:off x="0" y="43214925"/>
          <a:ext cx="2133600" cy="9429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116</xdr:row>
      <xdr:rowOff>9525</xdr:rowOff>
    </xdr:from>
    <xdr:to>
      <xdr:col>5</xdr:col>
      <xdr:colOff>190500</xdr:colOff>
      <xdr:row>119</xdr:row>
      <xdr:rowOff>0</xdr:rowOff>
    </xdr:to>
    <xdr:sp macro="" textlink="">
      <xdr:nvSpPr>
        <xdr:cNvPr id="34988" name="Line 8"/>
        <xdr:cNvSpPr>
          <a:spLocks noChangeShapeType="1"/>
        </xdr:cNvSpPr>
      </xdr:nvSpPr>
      <xdr:spPr bwMode="auto">
        <a:xfrm flipH="1" flipV="1">
          <a:off x="0" y="39100125"/>
          <a:ext cx="1609725" cy="7905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89</xdr:row>
      <xdr:rowOff>9525</xdr:rowOff>
    </xdr:from>
    <xdr:to>
      <xdr:col>11</xdr:col>
      <xdr:colOff>190500</xdr:colOff>
      <xdr:row>91</xdr:row>
      <xdr:rowOff>9525</xdr:rowOff>
    </xdr:to>
    <xdr:sp macro="" textlink="">
      <xdr:nvSpPr>
        <xdr:cNvPr id="34989" name="Freeform 9"/>
        <xdr:cNvSpPr>
          <a:spLocks/>
        </xdr:cNvSpPr>
      </xdr:nvSpPr>
      <xdr:spPr bwMode="auto">
        <a:xfrm>
          <a:off x="0" y="29546550"/>
          <a:ext cx="3038475" cy="581025"/>
        </a:xfrm>
        <a:custGeom>
          <a:avLst/>
          <a:gdLst>
            <a:gd name="T0" fmla="*/ 2147483646 w 254"/>
            <a:gd name="T1" fmla="*/ 2147483646 h 44"/>
            <a:gd name="T2" fmla="*/ 2147483646 w 254"/>
            <a:gd name="T3" fmla="*/ 2147483646 h 44"/>
            <a:gd name="T4" fmla="*/ 0 w 254"/>
            <a:gd name="T5" fmla="*/ 0 h 44"/>
            <a:gd name="T6" fmla="*/ 0 60000 65536"/>
            <a:gd name="T7" fmla="*/ 0 60000 65536"/>
            <a:gd name="T8" fmla="*/ 0 60000 65536"/>
            <a:gd name="T9" fmla="*/ 0 w 254"/>
            <a:gd name="T10" fmla="*/ 0 h 44"/>
            <a:gd name="T11" fmla="*/ 254 w 254"/>
            <a:gd name="T12" fmla="*/ 44 h 4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54" h="44">
              <a:moveTo>
                <a:pt x="254" y="44"/>
              </a:moveTo>
              <a:lnTo>
                <a:pt x="252" y="43"/>
              </a:ln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234</xdr:row>
      <xdr:rowOff>9525</xdr:rowOff>
    </xdr:from>
    <xdr:to>
      <xdr:col>9</xdr:col>
      <xdr:colOff>0</xdr:colOff>
      <xdr:row>235</xdr:row>
      <xdr:rowOff>247650</xdr:rowOff>
    </xdr:to>
    <xdr:sp macro="" textlink="">
      <xdr:nvSpPr>
        <xdr:cNvPr id="34990" name="Line 11"/>
        <xdr:cNvSpPr>
          <a:spLocks noChangeShapeType="1"/>
        </xdr:cNvSpPr>
      </xdr:nvSpPr>
      <xdr:spPr bwMode="auto">
        <a:xfrm flipH="1" flipV="1">
          <a:off x="9525" y="72009000"/>
          <a:ext cx="2362200" cy="4857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334</xdr:row>
      <xdr:rowOff>0</xdr:rowOff>
    </xdr:from>
    <xdr:to>
      <xdr:col>5</xdr:col>
      <xdr:colOff>0</xdr:colOff>
      <xdr:row>336</xdr:row>
      <xdr:rowOff>0</xdr:rowOff>
    </xdr:to>
    <xdr:sp macro="" textlink="">
      <xdr:nvSpPr>
        <xdr:cNvPr id="34991" name="Line 13"/>
        <xdr:cNvSpPr>
          <a:spLocks noChangeShapeType="1"/>
        </xdr:cNvSpPr>
      </xdr:nvSpPr>
      <xdr:spPr bwMode="auto">
        <a:xfrm flipH="1" flipV="1">
          <a:off x="0" y="91811475"/>
          <a:ext cx="1419225" cy="495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294</xdr:row>
      <xdr:rowOff>9525</xdr:rowOff>
    </xdr:from>
    <xdr:to>
      <xdr:col>4</xdr:col>
      <xdr:colOff>19050</xdr:colOff>
      <xdr:row>296</xdr:row>
      <xdr:rowOff>171450</xdr:rowOff>
    </xdr:to>
    <xdr:sp macro="" textlink="">
      <xdr:nvSpPr>
        <xdr:cNvPr id="34992" name="Line 14"/>
        <xdr:cNvSpPr>
          <a:spLocks noChangeShapeType="1"/>
        </xdr:cNvSpPr>
      </xdr:nvSpPr>
      <xdr:spPr bwMode="auto">
        <a:xfrm flipH="1" flipV="1">
          <a:off x="0" y="84039075"/>
          <a:ext cx="1200150" cy="5048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284</xdr:row>
      <xdr:rowOff>0</xdr:rowOff>
    </xdr:from>
    <xdr:to>
      <xdr:col>7</xdr:col>
      <xdr:colOff>0</xdr:colOff>
      <xdr:row>285</xdr:row>
      <xdr:rowOff>0</xdr:rowOff>
    </xdr:to>
    <xdr:sp macro="" textlink="">
      <xdr:nvSpPr>
        <xdr:cNvPr id="34993" name="Freeform 15"/>
        <xdr:cNvSpPr>
          <a:spLocks/>
        </xdr:cNvSpPr>
      </xdr:nvSpPr>
      <xdr:spPr bwMode="auto">
        <a:xfrm>
          <a:off x="0" y="82410300"/>
          <a:ext cx="1895475" cy="171450"/>
        </a:xfrm>
        <a:custGeom>
          <a:avLst/>
          <a:gdLst>
            <a:gd name="T0" fmla="*/ 2147483646 w 147"/>
            <a:gd name="T1" fmla="*/ 2147483646 h 22"/>
            <a:gd name="T2" fmla="*/ 2147483646 w 147"/>
            <a:gd name="T3" fmla="*/ 2147483646 h 22"/>
            <a:gd name="T4" fmla="*/ 0 w 147"/>
            <a:gd name="T5" fmla="*/ 0 h 22"/>
            <a:gd name="T6" fmla="*/ 0 60000 65536"/>
            <a:gd name="T7" fmla="*/ 0 60000 65536"/>
            <a:gd name="T8" fmla="*/ 0 60000 65536"/>
            <a:gd name="T9" fmla="*/ 0 w 147"/>
            <a:gd name="T10" fmla="*/ 0 h 22"/>
            <a:gd name="T11" fmla="*/ 147 w 147"/>
            <a:gd name="T12" fmla="*/ 22 h 2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47" h="22">
              <a:moveTo>
                <a:pt x="146" y="22"/>
              </a:moveTo>
              <a:lnTo>
                <a:pt x="147" y="22"/>
              </a:ln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270</xdr:row>
      <xdr:rowOff>9525</xdr:rowOff>
    </xdr:from>
    <xdr:to>
      <xdr:col>5</xdr:col>
      <xdr:colOff>0</xdr:colOff>
      <xdr:row>271</xdr:row>
      <xdr:rowOff>171450</xdr:rowOff>
    </xdr:to>
    <xdr:sp macro="" textlink="">
      <xdr:nvSpPr>
        <xdr:cNvPr id="34994" name="Line 16"/>
        <xdr:cNvSpPr>
          <a:spLocks noChangeShapeType="1"/>
        </xdr:cNvSpPr>
      </xdr:nvSpPr>
      <xdr:spPr bwMode="auto">
        <a:xfrm flipH="1" flipV="1">
          <a:off x="19050" y="80143350"/>
          <a:ext cx="1400175" cy="3333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315</xdr:row>
      <xdr:rowOff>0</xdr:rowOff>
    </xdr:from>
    <xdr:to>
      <xdr:col>4</xdr:col>
      <xdr:colOff>190500</xdr:colOff>
      <xdr:row>317</xdr:row>
      <xdr:rowOff>0</xdr:rowOff>
    </xdr:to>
    <xdr:sp macro="" textlink="">
      <xdr:nvSpPr>
        <xdr:cNvPr id="34995" name="Line 17"/>
        <xdr:cNvSpPr>
          <a:spLocks noChangeShapeType="1"/>
        </xdr:cNvSpPr>
      </xdr:nvSpPr>
      <xdr:spPr bwMode="auto">
        <a:xfrm flipH="1" flipV="1">
          <a:off x="0" y="87763350"/>
          <a:ext cx="1371600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305</xdr:row>
      <xdr:rowOff>0</xdr:rowOff>
    </xdr:from>
    <xdr:to>
      <xdr:col>5</xdr:col>
      <xdr:colOff>9525</xdr:colOff>
      <xdr:row>307</xdr:row>
      <xdr:rowOff>9525</xdr:rowOff>
    </xdr:to>
    <xdr:sp macro="" textlink="">
      <xdr:nvSpPr>
        <xdr:cNvPr id="34996" name="Freeform 18"/>
        <xdr:cNvSpPr>
          <a:spLocks/>
        </xdr:cNvSpPr>
      </xdr:nvSpPr>
      <xdr:spPr bwMode="auto">
        <a:xfrm>
          <a:off x="9525" y="85963125"/>
          <a:ext cx="1419225" cy="352425"/>
        </a:xfrm>
        <a:custGeom>
          <a:avLst/>
          <a:gdLst>
            <a:gd name="T0" fmla="*/ 2147483646 w 106"/>
            <a:gd name="T1" fmla="*/ 2147483646 h 43"/>
            <a:gd name="T2" fmla="*/ 0 w 106"/>
            <a:gd name="T3" fmla="*/ 0 h 43"/>
            <a:gd name="T4" fmla="*/ 0 60000 65536"/>
            <a:gd name="T5" fmla="*/ 0 60000 65536"/>
            <a:gd name="T6" fmla="*/ 0 w 106"/>
            <a:gd name="T7" fmla="*/ 0 h 43"/>
            <a:gd name="T8" fmla="*/ 106 w 106"/>
            <a:gd name="T9" fmla="*/ 43 h 4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6" h="43">
              <a:moveTo>
                <a:pt x="106" y="43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324</xdr:row>
      <xdr:rowOff>0</xdr:rowOff>
    </xdr:from>
    <xdr:to>
      <xdr:col>6</xdr:col>
      <xdr:colOff>0</xdr:colOff>
      <xdr:row>326</xdr:row>
      <xdr:rowOff>0</xdr:rowOff>
    </xdr:to>
    <xdr:sp macro="" textlink="">
      <xdr:nvSpPr>
        <xdr:cNvPr id="34997" name="Line 19"/>
        <xdr:cNvSpPr>
          <a:spLocks noChangeShapeType="1"/>
        </xdr:cNvSpPr>
      </xdr:nvSpPr>
      <xdr:spPr bwMode="auto">
        <a:xfrm flipH="1" flipV="1">
          <a:off x="0" y="89535000"/>
          <a:ext cx="1657350" cy="495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343</xdr:row>
      <xdr:rowOff>9525</xdr:rowOff>
    </xdr:from>
    <xdr:to>
      <xdr:col>5</xdr:col>
      <xdr:colOff>9525</xdr:colOff>
      <xdr:row>345</xdr:row>
      <xdr:rowOff>9525</xdr:rowOff>
    </xdr:to>
    <xdr:sp macro="" textlink="">
      <xdr:nvSpPr>
        <xdr:cNvPr id="34998" name="Freeform 20"/>
        <xdr:cNvSpPr>
          <a:spLocks/>
        </xdr:cNvSpPr>
      </xdr:nvSpPr>
      <xdr:spPr bwMode="auto">
        <a:xfrm>
          <a:off x="19050" y="93926025"/>
          <a:ext cx="1409700" cy="495300"/>
        </a:xfrm>
        <a:custGeom>
          <a:avLst/>
          <a:gdLst>
            <a:gd name="T0" fmla="*/ 2147483646 w 104"/>
            <a:gd name="T1" fmla="*/ 2147483646 h 51"/>
            <a:gd name="T2" fmla="*/ 0 w 104"/>
            <a:gd name="T3" fmla="*/ 0 h 51"/>
            <a:gd name="T4" fmla="*/ 0 60000 65536"/>
            <a:gd name="T5" fmla="*/ 0 60000 65536"/>
            <a:gd name="T6" fmla="*/ 0 w 104"/>
            <a:gd name="T7" fmla="*/ 0 h 51"/>
            <a:gd name="T8" fmla="*/ 104 w 104"/>
            <a:gd name="T9" fmla="*/ 51 h 5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4" h="51">
              <a:moveTo>
                <a:pt x="104" y="51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353</xdr:row>
      <xdr:rowOff>0</xdr:rowOff>
    </xdr:from>
    <xdr:to>
      <xdr:col>4</xdr:col>
      <xdr:colOff>190500</xdr:colOff>
      <xdr:row>356</xdr:row>
      <xdr:rowOff>0</xdr:rowOff>
    </xdr:to>
    <xdr:sp macro="" textlink="">
      <xdr:nvSpPr>
        <xdr:cNvPr id="34999" name="Line 21"/>
        <xdr:cNvSpPr>
          <a:spLocks noChangeShapeType="1"/>
        </xdr:cNvSpPr>
      </xdr:nvSpPr>
      <xdr:spPr bwMode="auto">
        <a:xfrm flipH="1" flipV="1">
          <a:off x="0" y="96192975"/>
          <a:ext cx="1371600" cy="7429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401</xdr:row>
      <xdr:rowOff>0</xdr:rowOff>
    </xdr:from>
    <xdr:to>
      <xdr:col>5</xdr:col>
      <xdr:colOff>0</xdr:colOff>
      <xdr:row>404</xdr:row>
      <xdr:rowOff>0</xdr:rowOff>
    </xdr:to>
    <xdr:sp macro="" textlink="">
      <xdr:nvSpPr>
        <xdr:cNvPr id="35000" name="Line 22"/>
        <xdr:cNvSpPr>
          <a:spLocks noChangeShapeType="1"/>
        </xdr:cNvSpPr>
      </xdr:nvSpPr>
      <xdr:spPr bwMode="auto">
        <a:xfrm flipH="1" flipV="1">
          <a:off x="0" y="107308650"/>
          <a:ext cx="1419225" cy="6477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413</xdr:row>
      <xdr:rowOff>0</xdr:rowOff>
    </xdr:from>
    <xdr:to>
      <xdr:col>5</xdr:col>
      <xdr:colOff>190500</xdr:colOff>
      <xdr:row>415</xdr:row>
      <xdr:rowOff>0</xdr:rowOff>
    </xdr:to>
    <xdr:sp macro="" textlink="">
      <xdr:nvSpPr>
        <xdr:cNvPr id="35001" name="Line 23"/>
        <xdr:cNvSpPr>
          <a:spLocks noChangeShapeType="1"/>
        </xdr:cNvSpPr>
      </xdr:nvSpPr>
      <xdr:spPr bwMode="auto">
        <a:xfrm flipH="1" flipV="1">
          <a:off x="0" y="109880400"/>
          <a:ext cx="1609725" cy="495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467</xdr:row>
      <xdr:rowOff>0</xdr:rowOff>
    </xdr:from>
    <xdr:to>
      <xdr:col>5</xdr:col>
      <xdr:colOff>0</xdr:colOff>
      <xdr:row>469</xdr:row>
      <xdr:rowOff>0</xdr:rowOff>
    </xdr:to>
    <xdr:sp macro="" textlink="">
      <xdr:nvSpPr>
        <xdr:cNvPr id="35002" name="Line 24"/>
        <xdr:cNvSpPr>
          <a:spLocks noChangeShapeType="1"/>
        </xdr:cNvSpPr>
      </xdr:nvSpPr>
      <xdr:spPr bwMode="auto">
        <a:xfrm flipH="1" flipV="1">
          <a:off x="0" y="121958100"/>
          <a:ext cx="1419225" cy="4476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457</xdr:row>
      <xdr:rowOff>9525</xdr:rowOff>
    </xdr:from>
    <xdr:to>
      <xdr:col>4</xdr:col>
      <xdr:colOff>190500</xdr:colOff>
      <xdr:row>459</xdr:row>
      <xdr:rowOff>0</xdr:rowOff>
    </xdr:to>
    <xdr:sp macro="" textlink="">
      <xdr:nvSpPr>
        <xdr:cNvPr id="35003" name="Line 25"/>
        <xdr:cNvSpPr>
          <a:spLocks noChangeShapeType="1"/>
        </xdr:cNvSpPr>
      </xdr:nvSpPr>
      <xdr:spPr bwMode="auto">
        <a:xfrm flipH="1" flipV="1">
          <a:off x="0" y="119757825"/>
          <a:ext cx="1371600" cy="438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476</xdr:row>
      <xdr:rowOff>0</xdr:rowOff>
    </xdr:from>
    <xdr:to>
      <xdr:col>5</xdr:col>
      <xdr:colOff>0</xdr:colOff>
      <xdr:row>478</xdr:row>
      <xdr:rowOff>0</xdr:rowOff>
    </xdr:to>
    <xdr:sp macro="" textlink="">
      <xdr:nvSpPr>
        <xdr:cNvPr id="35004" name="Line 29"/>
        <xdr:cNvSpPr>
          <a:spLocks noChangeShapeType="1"/>
        </xdr:cNvSpPr>
      </xdr:nvSpPr>
      <xdr:spPr bwMode="auto">
        <a:xfrm flipH="1" flipV="1">
          <a:off x="0" y="123891675"/>
          <a:ext cx="1419225" cy="4476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485</xdr:row>
      <xdr:rowOff>9525</xdr:rowOff>
    </xdr:from>
    <xdr:to>
      <xdr:col>5</xdr:col>
      <xdr:colOff>9525</xdr:colOff>
      <xdr:row>487</xdr:row>
      <xdr:rowOff>9525</xdr:rowOff>
    </xdr:to>
    <xdr:sp macro="" textlink="">
      <xdr:nvSpPr>
        <xdr:cNvPr id="35005" name="Line 32"/>
        <xdr:cNvSpPr>
          <a:spLocks noChangeShapeType="1"/>
        </xdr:cNvSpPr>
      </xdr:nvSpPr>
      <xdr:spPr bwMode="auto">
        <a:xfrm flipH="1" flipV="1">
          <a:off x="0" y="125834775"/>
          <a:ext cx="1428750" cy="4476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441</xdr:row>
      <xdr:rowOff>9525</xdr:rowOff>
    </xdr:from>
    <xdr:to>
      <xdr:col>5</xdr:col>
      <xdr:colOff>0</xdr:colOff>
      <xdr:row>443</xdr:row>
      <xdr:rowOff>0</xdr:rowOff>
    </xdr:to>
    <xdr:sp macro="" textlink="">
      <xdr:nvSpPr>
        <xdr:cNvPr id="35006" name="Line 33"/>
        <xdr:cNvSpPr>
          <a:spLocks noChangeShapeType="1"/>
        </xdr:cNvSpPr>
      </xdr:nvSpPr>
      <xdr:spPr bwMode="auto">
        <a:xfrm flipH="1" flipV="1">
          <a:off x="9525" y="116138325"/>
          <a:ext cx="1409700" cy="438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251</xdr:row>
      <xdr:rowOff>0</xdr:rowOff>
    </xdr:from>
    <xdr:to>
      <xdr:col>8</xdr:col>
      <xdr:colOff>190500</xdr:colOff>
      <xdr:row>253</xdr:row>
      <xdr:rowOff>0</xdr:rowOff>
    </xdr:to>
    <xdr:sp macro="" textlink="">
      <xdr:nvSpPr>
        <xdr:cNvPr id="35007" name="Line 34"/>
        <xdr:cNvSpPr>
          <a:spLocks noChangeShapeType="1"/>
        </xdr:cNvSpPr>
      </xdr:nvSpPr>
      <xdr:spPr bwMode="auto">
        <a:xfrm flipH="1" flipV="1">
          <a:off x="0" y="75990450"/>
          <a:ext cx="2324100" cy="4476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258</xdr:row>
      <xdr:rowOff>190500</xdr:rowOff>
    </xdr:from>
    <xdr:to>
      <xdr:col>9</xdr:col>
      <xdr:colOff>9525</xdr:colOff>
      <xdr:row>261</xdr:row>
      <xdr:rowOff>9525</xdr:rowOff>
    </xdr:to>
    <xdr:sp macro="" textlink="">
      <xdr:nvSpPr>
        <xdr:cNvPr id="35008" name="Freeform 35"/>
        <xdr:cNvSpPr>
          <a:spLocks/>
        </xdr:cNvSpPr>
      </xdr:nvSpPr>
      <xdr:spPr bwMode="auto">
        <a:xfrm>
          <a:off x="19050" y="77743050"/>
          <a:ext cx="2362200" cy="466725"/>
        </a:xfrm>
        <a:custGeom>
          <a:avLst/>
          <a:gdLst>
            <a:gd name="T0" fmla="*/ 2147483646 w 188"/>
            <a:gd name="T1" fmla="*/ 2147483646 h 46"/>
            <a:gd name="T2" fmla="*/ 2147483646 w 188"/>
            <a:gd name="T3" fmla="*/ 2147483646 h 46"/>
            <a:gd name="T4" fmla="*/ 0 w 188"/>
            <a:gd name="T5" fmla="*/ 0 h 46"/>
            <a:gd name="T6" fmla="*/ 0 60000 65536"/>
            <a:gd name="T7" fmla="*/ 0 60000 65536"/>
            <a:gd name="T8" fmla="*/ 0 60000 65536"/>
            <a:gd name="T9" fmla="*/ 0 w 188"/>
            <a:gd name="T10" fmla="*/ 0 h 46"/>
            <a:gd name="T11" fmla="*/ 188 w 188"/>
            <a:gd name="T12" fmla="*/ 46 h 4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88" h="46">
              <a:moveTo>
                <a:pt x="187" y="46"/>
              </a:moveTo>
              <a:lnTo>
                <a:pt x="188" y="46"/>
              </a:ln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28575</xdr:colOff>
      <xdr:row>33</xdr:row>
      <xdr:rowOff>28575</xdr:rowOff>
    </xdr:from>
    <xdr:to>
      <xdr:col>6</xdr:col>
      <xdr:colOff>171450</xdr:colOff>
      <xdr:row>35</xdr:row>
      <xdr:rowOff>238125</xdr:rowOff>
    </xdr:to>
    <xdr:sp macro="" textlink="">
      <xdr:nvSpPr>
        <xdr:cNvPr id="35009" name="Line 47"/>
        <xdr:cNvSpPr>
          <a:spLocks noChangeShapeType="1"/>
        </xdr:cNvSpPr>
      </xdr:nvSpPr>
      <xdr:spPr bwMode="auto">
        <a:xfrm flipH="1" flipV="1">
          <a:off x="28575" y="10182225"/>
          <a:ext cx="1800225" cy="7048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449</xdr:row>
      <xdr:rowOff>9525</xdr:rowOff>
    </xdr:from>
    <xdr:to>
      <xdr:col>5</xdr:col>
      <xdr:colOff>0</xdr:colOff>
      <xdr:row>451</xdr:row>
      <xdr:rowOff>0</xdr:rowOff>
    </xdr:to>
    <xdr:sp macro="" textlink="">
      <xdr:nvSpPr>
        <xdr:cNvPr id="35010" name="Line 1"/>
        <xdr:cNvSpPr>
          <a:spLocks noChangeShapeType="1"/>
        </xdr:cNvSpPr>
      </xdr:nvSpPr>
      <xdr:spPr bwMode="auto">
        <a:xfrm flipH="1" flipV="1">
          <a:off x="0" y="117948075"/>
          <a:ext cx="1419225" cy="438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421</xdr:row>
      <xdr:rowOff>0</xdr:rowOff>
    </xdr:from>
    <xdr:to>
      <xdr:col>3</xdr:col>
      <xdr:colOff>0</xdr:colOff>
      <xdr:row>424</xdr:row>
      <xdr:rowOff>9525</xdr:rowOff>
    </xdr:to>
    <xdr:sp macro="" textlink="">
      <xdr:nvSpPr>
        <xdr:cNvPr id="35011" name="Line 23"/>
        <xdr:cNvSpPr>
          <a:spLocks noChangeShapeType="1"/>
        </xdr:cNvSpPr>
      </xdr:nvSpPr>
      <xdr:spPr bwMode="auto">
        <a:xfrm flipH="1" flipV="1">
          <a:off x="0" y="111737775"/>
          <a:ext cx="885825" cy="6572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431</xdr:row>
      <xdr:rowOff>9525</xdr:rowOff>
    </xdr:from>
    <xdr:to>
      <xdr:col>5</xdr:col>
      <xdr:colOff>0</xdr:colOff>
      <xdr:row>433</xdr:row>
      <xdr:rowOff>9525</xdr:rowOff>
    </xdr:to>
    <xdr:sp macro="" textlink="">
      <xdr:nvSpPr>
        <xdr:cNvPr id="35012" name="Line 23"/>
        <xdr:cNvSpPr>
          <a:spLocks noChangeShapeType="1"/>
        </xdr:cNvSpPr>
      </xdr:nvSpPr>
      <xdr:spPr bwMode="auto">
        <a:xfrm flipH="1" flipV="1">
          <a:off x="9525" y="113957100"/>
          <a:ext cx="1409700" cy="4476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198</xdr:row>
      <xdr:rowOff>0</xdr:rowOff>
    </xdr:from>
    <xdr:to>
      <xdr:col>4</xdr:col>
      <xdr:colOff>0</xdr:colOff>
      <xdr:row>201</xdr:row>
      <xdr:rowOff>0</xdr:rowOff>
    </xdr:to>
    <xdr:sp macro="" textlink="">
      <xdr:nvSpPr>
        <xdr:cNvPr id="35013" name="Line 12"/>
        <xdr:cNvSpPr>
          <a:spLocks noChangeShapeType="1"/>
        </xdr:cNvSpPr>
      </xdr:nvSpPr>
      <xdr:spPr bwMode="auto">
        <a:xfrm flipH="1" flipV="1">
          <a:off x="0" y="63084075"/>
          <a:ext cx="1181100" cy="7429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212</xdr:row>
      <xdr:rowOff>0</xdr:rowOff>
    </xdr:from>
    <xdr:to>
      <xdr:col>11</xdr:col>
      <xdr:colOff>9525</xdr:colOff>
      <xdr:row>215</xdr:row>
      <xdr:rowOff>0</xdr:rowOff>
    </xdr:to>
    <xdr:sp macro="" textlink="">
      <xdr:nvSpPr>
        <xdr:cNvPr id="35014" name="Line 27"/>
        <xdr:cNvSpPr>
          <a:spLocks noChangeShapeType="1"/>
        </xdr:cNvSpPr>
      </xdr:nvSpPr>
      <xdr:spPr bwMode="auto">
        <a:xfrm flipH="1" flipV="1">
          <a:off x="0" y="66236850"/>
          <a:ext cx="2857500" cy="8286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61</xdr:row>
      <xdr:rowOff>0</xdr:rowOff>
    </xdr:from>
    <xdr:to>
      <xdr:col>6</xdr:col>
      <xdr:colOff>200025</xdr:colOff>
      <xdr:row>63</xdr:row>
      <xdr:rowOff>0</xdr:rowOff>
    </xdr:to>
    <xdr:sp macro="" textlink="">
      <xdr:nvSpPr>
        <xdr:cNvPr id="35015" name="Line 48"/>
        <xdr:cNvSpPr>
          <a:spLocks noChangeShapeType="1"/>
        </xdr:cNvSpPr>
      </xdr:nvSpPr>
      <xdr:spPr bwMode="auto">
        <a:xfrm flipH="1" flipV="1">
          <a:off x="0" y="20154900"/>
          <a:ext cx="1857375" cy="7620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496</xdr:row>
      <xdr:rowOff>9525</xdr:rowOff>
    </xdr:from>
    <xdr:to>
      <xdr:col>5</xdr:col>
      <xdr:colOff>9525</xdr:colOff>
      <xdr:row>498</xdr:row>
      <xdr:rowOff>9525</xdr:rowOff>
    </xdr:to>
    <xdr:sp macro="" textlink="">
      <xdr:nvSpPr>
        <xdr:cNvPr id="35016" name="Freeform 2"/>
        <xdr:cNvSpPr>
          <a:spLocks/>
        </xdr:cNvSpPr>
      </xdr:nvSpPr>
      <xdr:spPr bwMode="auto">
        <a:xfrm>
          <a:off x="9525" y="128292225"/>
          <a:ext cx="1419225" cy="447675"/>
        </a:xfrm>
        <a:custGeom>
          <a:avLst/>
          <a:gdLst>
            <a:gd name="T0" fmla="*/ 2147483646 w 63"/>
            <a:gd name="T1" fmla="*/ 2147483646 h 55"/>
            <a:gd name="T2" fmla="*/ 0 w 63"/>
            <a:gd name="T3" fmla="*/ 0 h 55"/>
            <a:gd name="T4" fmla="*/ 0 60000 65536"/>
            <a:gd name="T5" fmla="*/ 0 60000 65536"/>
            <a:gd name="T6" fmla="*/ 0 w 63"/>
            <a:gd name="T7" fmla="*/ 0 h 55"/>
            <a:gd name="T8" fmla="*/ 63 w 63"/>
            <a:gd name="T9" fmla="*/ 55 h 55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63" h="55">
              <a:moveTo>
                <a:pt x="63" y="55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3175">
          <a:solidFill>
            <a:srgbClr val="000000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3"/>
  </sheetPr>
  <dimension ref="A1:AM512"/>
  <sheetViews>
    <sheetView showGridLines="0" tabSelected="1" view="pageBreakPreview" zoomScale="95" zoomScaleNormal="100" zoomScaleSheetLayoutView="95" workbookViewId="0">
      <selection activeCell="AL11" sqref="AL11"/>
    </sheetView>
  </sheetViews>
  <sheetFormatPr defaultRowHeight="15.75" customHeight="1" x14ac:dyDescent="0.15"/>
  <cols>
    <col min="1" max="4" width="3.875" style="30" customWidth="1"/>
    <col min="5" max="16" width="3.125" style="30" customWidth="1"/>
    <col min="17" max="23" width="2.625" style="30" customWidth="1"/>
    <col min="24" max="24" width="3" style="30" customWidth="1"/>
    <col min="25" max="25" width="2.25" style="30" customWidth="1"/>
    <col min="26" max="26" width="2.625" style="30" customWidth="1"/>
    <col min="27" max="27" width="3.625" style="30" customWidth="1"/>
    <col min="28" max="28" width="3.25" style="30" customWidth="1"/>
    <col min="29" max="32" width="2.625" style="30" customWidth="1"/>
    <col min="33" max="33" width="3.25" style="30" customWidth="1"/>
    <col min="34" max="34" width="2.5" style="30" customWidth="1"/>
    <col min="35" max="16384" width="9" style="30"/>
  </cols>
  <sheetData>
    <row r="1" spans="1:36" s="18" customFormat="1" ht="20.100000000000001" customHeight="1" x14ac:dyDescent="0.15">
      <c r="A1" s="606" t="s">
        <v>36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606"/>
      <c r="AH1" s="17"/>
    </row>
    <row r="2" spans="1:36" s="18" customFormat="1" ht="15.95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6" s="18" customFormat="1" ht="20.100000000000001" customHeight="1" x14ac:dyDescent="0.15">
      <c r="A3" s="166" t="s">
        <v>189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6" s="18" customFormat="1" ht="15.95" customHeight="1" x14ac:dyDescent="0.15">
      <c r="A4" s="6"/>
      <c r="B4" s="1" t="s">
        <v>394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7"/>
      <c r="AF4" s="7"/>
      <c r="AG4" s="15" t="s">
        <v>37</v>
      </c>
    </row>
    <row r="5" spans="1:36" s="1" customFormat="1" ht="20.100000000000001" customHeight="1" x14ac:dyDescent="0.15">
      <c r="A5" s="325" t="s">
        <v>183</v>
      </c>
      <c r="B5" s="326"/>
      <c r="C5" s="326"/>
      <c r="D5" s="326"/>
      <c r="E5" s="326"/>
      <c r="F5" s="326"/>
      <c r="G5" s="327"/>
      <c r="H5" s="423" t="s">
        <v>395</v>
      </c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5"/>
      <c r="U5" s="1053" t="s">
        <v>389</v>
      </c>
      <c r="V5" s="1054"/>
      <c r="W5" s="1054"/>
      <c r="X5" s="1054"/>
      <c r="Y5" s="1054"/>
      <c r="Z5" s="1054"/>
      <c r="AA5" s="1054"/>
      <c r="AB5" s="1054"/>
      <c r="AC5" s="1054"/>
      <c r="AD5" s="1054"/>
      <c r="AE5" s="1054"/>
      <c r="AF5" s="1054"/>
      <c r="AG5" s="1055"/>
      <c r="AH5" s="5"/>
      <c r="AI5" s="5"/>
      <c r="AJ5" s="5"/>
    </row>
    <row r="6" spans="1:36" s="1" customFormat="1" ht="20.100000000000001" customHeight="1" x14ac:dyDescent="0.15">
      <c r="A6" s="907"/>
      <c r="B6" s="252"/>
      <c r="C6" s="252"/>
      <c r="D6" s="252"/>
      <c r="E6" s="252"/>
      <c r="F6" s="252"/>
      <c r="G6" s="396"/>
      <c r="H6" s="901" t="s">
        <v>39</v>
      </c>
      <c r="I6" s="902"/>
      <c r="J6" s="902"/>
      <c r="K6" s="903"/>
      <c r="L6" s="901" t="s">
        <v>40</v>
      </c>
      <c r="M6" s="902"/>
      <c r="N6" s="902"/>
      <c r="O6" s="902"/>
      <c r="P6" s="903"/>
      <c r="Q6" s="910" t="s">
        <v>167</v>
      </c>
      <c r="R6" s="911"/>
      <c r="S6" s="911"/>
      <c r="T6" s="912"/>
      <c r="U6" s="1056" t="s">
        <v>39</v>
      </c>
      <c r="V6" s="1057"/>
      <c r="W6" s="1057"/>
      <c r="X6" s="1057"/>
      <c r="Y6" s="1057" t="s">
        <v>40</v>
      </c>
      <c r="Z6" s="1057"/>
      <c r="AA6" s="1057"/>
      <c r="AB6" s="1057"/>
      <c r="AC6" s="1057"/>
      <c r="AD6" s="1058" t="s">
        <v>167</v>
      </c>
      <c r="AE6" s="1059"/>
      <c r="AF6" s="1059"/>
      <c r="AG6" s="1060"/>
      <c r="AH6" s="8"/>
      <c r="AI6" s="8"/>
      <c r="AJ6" s="8"/>
    </row>
    <row r="7" spans="1:36" s="1" customFormat="1" ht="20.100000000000001" customHeight="1" x14ac:dyDescent="0.15">
      <c r="A7" s="743" t="s">
        <v>41</v>
      </c>
      <c r="B7" s="744"/>
      <c r="C7" s="744"/>
      <c r="D7" s="744"/>
      <c r="E7" s="744"/>
      <c r="F7" s="744"/>
      <c r="G7" s="745"/>
      <c r="H7" s="904"/>
      <c r="I7" s="905"/>
      <c r="J7" s="905"/>
      <c r="K7" s="906"/>
      <c r="L7" s="904"/>
      <c r="M7" s="905"/>
      <c r="N7" s="905"/>
      <c r="O7" s="905"/>
      <c r="P7" s="906"/>
      <c r="Q7" s="913"/>
      <c r="R7" s="914"/>
      <c r="S7" s="914"/>
      <c r="T7" s="915"/>
      <c r="U7" s="1056"/>
      <c r="V7" s="1057"/>
      <c r="W7" s="1057"/>
      <c r="X7" s="1057"/>
      <c r="Y7" s="1057"/>
      <c r="Z7" s="1057"/>
      <c r="AA7" s="1057"/>
      <c r="AB7" s="1057"/>
      <c r="AC7" s="1057"/>
      <c r="AD7" s="1061"/>
      <c r="AE7" s="1062"/>
      <c r="AF7" s="1062"/>
      <c r="AG7" s="1063"/>
      <c r="AH7" s="8"/>
      <c r="AI7" s="8"/>
      <c r="AJ7" s="8"/>
    </row>
    <row r="8" spans="1:36" s="18" customFormat="1" ht="30" customHeight="1" x14ac:dyDescent="0.15">
      <c r="A8" s="708" t="s">
        <v>349</v>
      </c>
      <c r="B8" s="709"/>
      <c r="C8" s="709"/>
      <c r="D8" s="709"/>
      <c r="E8" s="709"/>
      <c r="F8" s="709"/>
      <c r="G8" s="710"/>
      <c r="H8" s="909">
        <v>2090</v>
      </c>
      <c r="I8" s="908"/>
      <c r="J8" s="908"/>
      <c r="K8" s="908"/>
      <c r="L8" s="908">
        <v>25930</v>
      </c>
      <c r="M8" s="908"/>
      <c r="N8" s="908"/>
      <c r="O8" s="908"/>
      <c r="P8" s="908"/>
      <c r="Q8" s="926">
        <v>12.4</v>
      </c>
      <c r="R8" s="926"/>
      <c r="S8" s="926"/>
      <c r="T8" s="926"/>
      <c r="U8" s="1064">
        <v>1960</v>
      </c>
      <c r="V8" s="1064"/>
      <c r="W8" s="1064"/>
      <c r="X8" s="1064"/>
      <c r="Y8" s="1064">
        <v>23632</v>
      </c>
      <c r="Z8" s="1064"/>
      <c r="AA8" s="1064"/>
      <c r="AB8" s="1064"/>
      <c r="AC8" s="1064"/>
      <c r="AD8" s="1065">
        <f>Y8/U8</f>
        <v>12.057142857142857</v>
      </c>
      <c r="AE8" s="1065"/>
      <c r="AF8" s="1065"/>
      <c r="AG8" s="1066"/>
      <c r="AH8" s="19"/>
      <c r="AI8" s="19"/>
      <c r="AJ8" s="19"/>
    </row>
    <row r="9" spans="1:36" s="1" customFormat="1" ht="30" customHeight="1" x14ac:dyDescent="0.15">
      <c r="A9" s="195" t="s">
        <v>238</v>
      </c>
      <c r="B9" s="196"/>
      <c r="C9" s="196"/>
      <c r="D9" s="196"/>
      <c r="E9" s="196"/>
      <c r="F9" s="196"/>
      <c r="G9" s="197"/>
      <c r="H9" s="246">
        <v>4</v>
      </c>
      <c r="I9" s="247"/>
      <c r="J9" s="247"/>
      <c r="K9" s="247"/>
      <c r="L9" s="247">
        <v>12</v>
      </c>
      <c r="M9" s="247"/>
      <c r="N9" s="247"/>
      <c r="O9" s="247"/>
      <c r="P9" s="247"/>
      <c r="Q9" s="254">
        <v>3</v>
      </c>
      <c r="R9" s="254"/>
      <c r="S9" s="254"/>
      <c r="T9" s="254"/>
      <c r="U9" s="1064">
        <v>2</v>
      </c>
      <c r="V9" s="1064"/>
      <c r="W9" s="1064"/>
      <c r="X9" s="1064"/>
      <c r="Y9" s="1064">
        <v>8</v>
      </c>
      <c r="Z9" s="1064"/>
      <c r="AA9" s="1064"/>
      <c r="AB9" s="1064"/>
      <c r="AC9" s="1064"/>
      <c r="AD9" s="1067">
        <f>Y9/U9</f>
        <v>4</v>
      </c>
      <c r="AE9" s="1067"/>
      <c r="AF9" s="1067"/>
      <c r="AG9" s="1068"/>
      <c r="AH9" s="9"/>
      <c r="AI9" s="9"/>
      <c r="AJ9" s="9"/>
    </row>
    <row r="10" spans="1:36" s="1" customFormat="1" ht="30" customHeight="1" x14ac:dyDescent="0.15">
      <c r="A10" s="192" t="s">
        <v>342</v>
      </c>
      <c r="B10" s="196"/>
      <c r="C10" s="196"/>
      <c r="D10" s="196"/>
      <c r="E10" s="196"/>
      <c r="F10" s="196"/>
      <c r="G10" s="197"/>
      <c r="H10" s="246" t="s">
        <v>396</v>
      </c>
      <c r="I10" s="247"/>
      <c r="J10" s="247"/>
      <c r="K10" s="247"/>
      <c r="L10" s="247" t="s">
        <v>396</v>
      </c>
      <c r="M10" s="247"/>
      <c r="N10" s="247"/>
      <c r="O10" s="247"/>
      <c r="P10" s="247"/>
      <c r="Q10" s="916" t="s">
        <v>396</v>
      </c>
      <c r="R10" s="916"/>
      <c r="S10" s="916"/>
      <c r="T10" s="916"/>
      <c r="U10" s="916" t="s">
        <v>396</v>
      </c>
      <c r="V10" s="916"/>
      <c r="W10" s="916"/>
      <c r="X10" s="916"/>
      <c r="Y10" s="1069" t="s">
        <v>162</v>
      </c>
      <c r="Z10" s="1069"/>
      <c r="AA10" s="1069"/>
      <c r="AB10" s="1069"/>
      <c r="AC10" s="1069"/>
      <c r="AD10" s="1070" t="s">
        <v>245</v>
      </c>
      <c r="AE10" s="1070"/>
      <c r="AF10" s="1070"/>
      <c r="AG10" s="1071"/>
      <c r="AH10" s="9"/>
      <c r="AI10" s="9"/>
      <c r="AJ10" s="9"/>
    </row>
    <row r="11" spans="1:36" s="1" customFormat="1" ht="30" customHeight="1" x14ac:dyDescent="0.15">
      <c r="A11" s="195" t="s">
        <v>239</v>
      </c>
      <c r="B11" s="196"/>
      <c r="C11" s="196"/>
      <c r="D11" s="196"/>
      <c r="E11" s="196"/>
      <c r="F11" s="196"/>
      <c r="G11" s="197"/>
      <c r="H11" s="246">
        <v>156</v>
      </c>
      <c r="I11" s="247"/>
      <c r="J11" s="247"/>
      <c r="K11" s="247"/>
      <c r="L11" s="247">
        <v>965</v>
      </c>
      <c r="M11" s="247"/>
      <c r="N11" s="247"/>
      <c r="O11" s="247"/>
      <c r="P11" s="247"/>
      <c r="Q11" s="254">
        <v>6.2</v>
      </c>
      <c r="R11" s="254"/>
      <c r="S11" s="254"/>
      <c r="T11" s="254"/>
      <c r="U11" s="1064">
        <v>147</v>
      </c>
      <c r="V11" s="1064"/>
      <c r="W11" s="1064"/>
      <c r="X11" s="1064"/>
      <c r="Y11" s="1064">
        <v>873</v>
      </c>
      <c r="Z11" s="1064"/>
      <c r="AA11" s="1064"/>
      <c r="AB11" s="1064"/>
      <c r="AC11" s="1064"/>
      <c r="AD11" s="1067">
        <f t="shared" ref="AD11:AD16" si="0">Y11/U11</f>
        <v>5.9387755102040813</v>
      </c>
      <c r="AE11" s="1067"/>
      <c r="AF11" s="1067"/>
      <c r="AG11" s="1068"/>
      <c r="AH11" s="9"/>
      <c r="AI11" s="9"/>
      <c r="AJ11" s="9"/>
    </row>
    <row r="12" spans="1:36" s="1" customFormat="1" ht="30" customHeight="1" x14ac:dyDescent="0.15">
      <c r="A12" s="195" t="s">
        <v>240</v>
      </c>
      <c r="B12" s="196"/>
      <c r="C12" s="196"/>
      <c r="D12" s="196"/>
      <c r="E12" s="196"/>
      <c r="F12" s="196"/>
      <c r="G12" s="197"/>
      <c r="H12" s="246">
        <v>174</v>
      </c>
      <c r="I12" s="247"/>
      <c r="J12" s="247"/>
      <c r="K12" s="247"/>
      <c r="L12" s="247">
        <v>4708</v>
      </c>
      <c r="M12" s="247"/>
      <c r="N12" s="247"/>
      <c r="O12" s="247"/>
      <c r="P12" s="247"/>
      <c r="Q12" s="254">
        <v>27.1</v>
      </c>
      <c r="R12" s="254"/>
      <c r="S12" s="254"/>
      <c r="T12" s="254"/>
      <c r="U12" s="1064">
        <v>172</v>
      </c>
      <c r="V12" s="1064"/>
      <c r="W12" s="1064"/>
      <c r="X12" s="1064"/>
      <c r="Y12" s="1064">
        <v>4351</v>
      </c>
      <c r="Z12" s="1064"/>
      <c r="AA12" s="1064"/>
      <c r="AB12" s="1064"/>
      <c r="AC12" s="1064"/>
      <c r="AD12" s="1067">
        <f t="shared" si="0"/>
        <v>25.296511627906977</v>
      </c>
      <c r="AE12" s="1067"/>
      <c r="AF12" s="1067"/>
      <c r="AG12" s="1068"/>
      <c r="AH12" s="9"/>
      <c r="AI12" s="9"/>
      <c r="AJ12" s="9"/>
    </row>
    <row r="13" spans="1:36" s="1" customFormat="1" ht="30" customHeight="1" x14ac:dyDescent="0.15">
      <c r="A13" s="192" t="s">
        <v>241</v>
      </c>
      <c r="B13" s="196"/>
      <c r="C13" s="196"/>
      <c r="D13" s="196"/>
      <c r="E13" s="196"/>
      <c r="F13" s="196"/>
      <c r="G13" s="197"/>
      <c r="H13" s="246">
        <v>3</v>
      </c>
      <c r="I13" s="247"/>
      <c r="J13" s="247"/>
      <c r="K13" s="247"/>
      <c r="L13" s="247">
        <v>45</v>
      </c>
      <c r="M13" s="247"/>
      <c r="N13" s="247"/>
      <c r="O13" s="247"/>
      <c r="P13" s="247"/>
      <c r="Q13" s="899">
        <v>15</v>
      </c>
      <c r="R13" s="899"/>
      <c r="S13" s="899"/>
      <c r="T13" s="899"/>
      <c r="U13" s="916" t="s">
        <v>396</v>
      </c>
      <c r="V13" s="916"/>
      <c r="W13" s="916"/>
      <c r="X13" s="916"/>
      <c r="Y13" s="1069" t="s">
        <v>162</v>
      </c>
      <c r="Z13" s="1069"/>
      <c r="AA13" s="1069"/>
      <c r="AB13" s="1069"/>
      <c r="AC13" s="1069"/>
      <c r="AD13" s="1070" t="s">
        <v>245</v>
      </c>
      <c r="AE13" s="1070"/>
      <c r="AF13" s="1070"/>
      <c r="AG13" s="1071"/>
      <c r="AH13" s="9"/>
      <c r="AI13" s="9"/>
      <c r="AJ13" s="9"/>
    </row>
    <row r="14" spans="1:36" s="1" customFormat="1" ht="30" customHeight="1" x14ac:dyDescent="0.15">
      <c r="A14" s="195" t="s">
        <v>242</v>
      </c>
      <c r="B14" s="196"/>
      <c r="C14" s="196"/>
      <c r="D14" s="196"/>
      <c r="E14" s="196"/>
      <c r="F14" s="196"/>
      <c r="G14" s="197"/>
      <c r="H14" s="246">
        <v>25</v>
      </c>
      <c r="I14" s="247"/>
      <c r="J14" s="247"/>
      <c r="K14" s="247"/>
      <c r="L14" s="247">
        <v>118</v>
      </c>
      <c r="M14" s="247"/>
      <c r="N14" s="247"/>
      <c r="O14" s="247"/>
      <c r="P14" s="247"/>
      <c r="Q14" s="254">
        <v>4.7</v>
      </c>
      <c r="R14" s="254"/>
      <c r="S14" s="254"/>
      <c r="T14" s="254"/>
      <c r="U14" s="1064">
        <v>22</v>
      </c>
      <c r="V14" s="1064"/>
      <c r="W14" s="1064"/>
      <c r="X14" s="1064"/>
      <c r="Y14" s="1064">
        <v>79</v>
      </c>
      <c r="Z14" s="1064"/>
      <c r="AA14" s="1064"/>
      <c r="AB14" s="1064"/>
      <c r="AC14" s="1064"/>
      <c r="AD14" s="1067">
        <f t="shared" si="0"/>
        <v>3.5909090909090908</v>
      </c>
      <c r="AE14" s="1067"/>
      <c r="AF14" s="1067"/>
      <c r="AG14" s="1068"/>
      <c r="AH14" s="9"/>
      <c r="AI14" s="9"/>
      <c r="AJ14" s="9"/>
    </row>
    <row r="15" spans="1:36" s="1" customFormat="1" ht="30" customHeight="1" x14ac:dyDescent="0.15">
      <c r="A15" s="195" t="s">
        <v>334</v>
      </c>
      <c r="B15" s="196"/>
      <c r="C15" s="196"/>
      <c r="D15" s="196"/>
      <c r="E15" s="196"/>
      <c r="F15" s="196"/>
      <c r="G15" s="197"/>
      <c r="H15" s="246">
        <v>45</v>
      </c>
      <c r="I15" s="247"/>
      <c r="J15" s="247"/>
      <c r="K15" s="247"/>
      <c r="L15" s="247">
        <v>1518</v>
      </c>
      <c r="M15" s="247"/>
      <c r="N15" s="247"/>
      <c r="O15" s="247"/>
      <c r="P15" s="247"/>
      <c r="Q15" s="254">
        <v>33.700000000000003</v>
      </c>
      <c r="R15" s="254"/>
      <c r="S15" s="254"/>
      <c r="T15" s="254"/>
      <c r="U15" s="1064">
        <v>53</v>
      </c>
      <c r="V15" s="1064"/>
      <c r="W15" s="1064"/>
      <c r="X15" s="1064"/>
      <c r="Y15" s="1064">
        <v>2091</v>
      </c>
      <c r="Z15" s="1064"/>
      <c r="AA15" s="1064"/>
      <c r="AB15" s="1064"/>
      <c r="AC15" s="1064"/>
      <c r="AD15" s="1067">
        <f t="shared" si="0"/>
        <v>39.452830188679243</v>
      </c>
      <c r="AE15" s="1067"/>
      <c r="AF15" s="1067"/>
      <c r="AG15" s="1068"/>
      <c r="AH15" s="9"/>
      <c r="AI15" s="9"/>
      <c r="AJ15" s="9"/>
    </row>
    <row r="16" spans="1:36" s="1" customFormat="1" ht="30" customHeight="1" x14ac:dyDescent="0.15">
      <c r="A16" s="195" t="s">
        <v>335</v>
      </c>
      <c r="B16" s="196"/>
      <c r="C16" s="196"/>
      <c r="D16" s="196"/>
      <c r="E16" s="196"/>
      <c r="F16" s="196"/>
      <c r="G16" s="197"/>
      <c r="H16" s="246">
        <v>418</v>
      </c>
      <c r="I16" s="247"/>
      <c r="J16" s="247"/>
      <c r="K16" s="247"/>
      <c r="L16" s="247">
        <v>3995</v>
      </c>
      <c r="M16" s="247"/>
      <c r="N16" s="247"/>
      <c r="O16" s="247"/>
      <c r="P16" s="247"/>
      <c r="Q16" s="254">
        <v>9.6</v>
      </c>
      <c r="R16" s="254"/>
      <c r="S16" s="254"/>
      <c r="T16" s="254"/>
      <c r="U16" s="1064">
        <v>402</v>
      </c>
      <c r="V16" s="1064"/>
      <c r="W16" s="1064"/>
      <c r="X16" s="1064"/>
      <c r="Y16" s="1064">
        <v>4089</v>
      </c>
      <c r="Z16" s="1064"/>
      <c r="AA16" s="1064"/>
      <c r="AB16" s="1064"/>
      <c r="AC16" s="1064"/>
      <c r="AD16" s="1067">
        <f t="shared" si="0"/>
        <v>10.171641791044776</v>
      </c>
      <c r="AE16" s="1067"/>
      <c r="AF16" s="1067"/>
      <c r="AG16" s="1068"/>
      <c r="AH16" s="9"/>
      <c r="AI16" s="9"/>
      <c r="AJ16" s="9"/>
    </row>
    <row r="17" spans="1:36" s="1" customFormat="1" ht="30" customHeight="1" x14ac:dyDescent="0.15">
      <c r="A17" s="195" t="s">
        <v>336</v>
      </c>
      <c r="B17" s="196"/>
      <c r="C17" s="196"/>
      <c r="D17" s="196"/>
      <c r="E17" s="196"/>
      <c r="F17" s="196"/>
      <c r="G17" s="197"/>
      <c r="H17" s="246">
        <v>34</v>
      </c>
      <c r="I17" s="247"/>
      <c r="J17" s="247"/>
      <c r="K17" s="247"/>
      <c r="L17" s="247">
        <v>343</v>
      </c>
      <c r="M17" s="247"/>
      <c r="N17" s="247"/>
      <c r="O17" s="247"/>
      <c r="P17" s="247"/>
      <c r="Q17" s="254">
        <v>10.1</v>
      </c>
      <c r="R17" s="254"/>
      <c r="S17" s="254"/>
      <c r="T17" s="254"/>
      <c r="U17" s="1064">
        <v>30</v>
      </c>
      <c r="V17" s="1064"/>
      <c r="W17" s="1064"/>
      <c r="X17" s="1064"/>
      <c r="Y17" s="1064">
        <v>366</v>
      </c>
      <c r="Z17" s="1064"/>
      <c r="AA17" s="1064"/>
      <c r="AB17" s="1064"/>
      <c r="AC17" s="1064"/>
      <c r="AD17" s="1067">
        <f t="shared" ref="AD17:AD23" si="1">Y17/U17</f>
        <v>12.2</v>
      </c>
      <c r="AE17" s="1067"/>
      <c r="AF17" s="1067"/>
      <c r="AG17" s="1068"/>
      <c r="AH17" s="9"/>
      <c r="AI17" s="9"/>
      <c r="AJ17" s="9"/>
    </row>
    <row r="18" spans="1:36" s="1" customFormat="1" ht="30" customHeight="1" x14ac:dyDescent="0.15">
      <c r="A18" s="192" t="s">
        <v>337</v>
      </c>
      <c r="B18" s="196"/>
      <c r="C18" s="196"/>
      <c r="D18" s="196"/>
      <c r="E18" s="196"/>
      <c r="F18" s="196"/>
      <c r="G18" s="197"/>
      <c r="H18" s="246">
        <v>231</v>
      </c>
      <c r="I18" s="247"/>
      <c r="J18" s="247"/>
      <c r="K18" s="247"/>
      <c r="L18" s="247">
        <v>726</v>
      </c>
      <c r="M18" s="247"/>
      <c r="N18" s="247"/>
      <c r="O18" s="247"/>
      <c r="P18" s="247"/>
      <c r="Q18" s="254">
        <v>3.1</v>
      </c>
      <c r="R18" s="254"/>
      <c r="S18" s="254"/>
      <c r="T18" s="254"/>
      <c r="U18" s="1064">
        <v>213</v>
      </c>
      <c r="V18" s="1064"/>
      <c r="W18" s="1064"/>
      <c r="X18" s="1064"/>
      <c r="Y18" s="1064">
        <v>686</v>
      </c>
      <c r="Z18" s="1064"/>
      <c r="AA18" s="1064"/>
      <c r="AB18" s="1064"/>
      <c r="AC18" s="1064"/>
      <c r="AD18" s="1067">
        <f t="shared" si="1"/>
        <v>3.220657276995305</v>
      </c>
      <c r="AE18" s="1067"/>
      <c r="AF18" s="1067"/>
      <c r="AG18" s="1068"/>
      <c r="AH18" s="9"/>
      <c r="AI18" s="9"/>
      <c r="AJ18" s="9"/>
    </row>
    <row r="19" spans="1:36" s="1" customFormat="1" ht="30" customHeight="1" x14ac:dyDescent="0.15">
      <c r="A19" s="195" t="s">
        <v>345</v>
      </c>
      <c r="B19" s="196"/>
      <c r="C19" s="196"/>
      <c r="D19" s="196"/>
      <c r="E19" s="196"/>
      <c r="F19" s="196"/>
      <c r="G19" s="197"/>
      <c r="H19" s="246">
        <v>81</v>
      </c>
      <c r="I19" s="247"/>
      <c r="J19" s="247"/>
      <c r="K19" s="247"/>
      <c r="L19" s="247">
        <v>444</v>
      </c>
      <c r="M19" s="247"/>
      <c r="N19" s="247"/>
      <c r="O19" s="247"/>
      <c r="P19" s="247"/>
      <c r="Q19" s="254">
        <v>5.5</v>
      </c>
      <c r="R19" s="254"/>
      <c r="S19" s="254"/>
      <c r="T19" s="254"/>
      <c r="U19" s="1064">
        <v>75</v>
      </c>
      <c r="V19" s="1064"/>
      <c r="W19" s="1064"/>
      <c r="X19" s="1064"/>
      <c r="Y19" s="1064">
        <v>338</v>
      </c>
      <c r="Z19" s="1064"/>
      <c r="AA19" s="1064"/>
      <c r="AB19" s="1064"/>
      <c r="AC19" s="1064"/>
      <c r="AD19" s="1067">
        <f t="shared" si="1"/>
        <v>4.5066666666666668</v>
      </c>
      <c r="AE19" s="1067"/>
      <c r="AF19" s="1067"/>
      <c r="AG19" s="1068"/>
      <c r="AH19" s="9"/>
      <c r="AI19" s="9"/>
      <c r="AJ19" s="9"/>
    </row>
    <row r="20" spans="1:36" s="1" customFormat="1" ht="30" customHeight="1" x14ac:dyDescent="0.15">
      <c r="A20" s="192" t="s">
        <v>338</v>
      </c>
      <c r="B20" s="196"/>
      <c r="C20" s="196"/>
      <c r="D20" s="196"/>
      <c r="E20" s="196"/>
      <c r="F20" s="196"/>
      <c r="G20" s="197"/>
      <c r="H20" s="246">
        <v>206</v>
      </c>
      <c r="I20" s="247"/>
      <c r="J20" s="247"/>
      <c r="K20" s="247"/>
      <c r="L20" s="247">
        <v>2273</v>
      </c>
      <c r="M20" s="247"/>
      <c r="N20" s="247"/>
      <c r="O20" s="247"/>
      <c r="P20" s="247"/>
      <c r="Q20" s="254">
        <v>11</v>
      </c>
      <c r="R20" s="254"/>
      <c r="S20" s="254"/>
      <c r="T20" s="254"/>
      <c r="U20" s="1064">
        <v>209</v>
      </c>
      <c r="V20" s="1064"/>
      <c r="W20" s="1064"/>
      <c r="X20" s="1064"/>
      <c r="Y20" s="1064">
        <v>2250</v>
      </c>
      <c r="Z20" s="1064"/>
      <c r="AA20" s="1064"/>
      <c r="AB20" s="1064"/>
      <c r="AC20" s="1064"/>
      <c r="AD20" s="1067">
        <f t="shared" si="1"/>
        <v>10.76555023923445</v>
      </c>
      <c r="AE20" s="1067"/>
      <c r="AF20" s="1067"/>
      <c r="AG20" s="1068"/>
      <c r="AH20" s="9"/>
      <c r="AI20" s="9"/>
      <c r="AJ20" s="9"/>
    </row>
    <row r="21" spans="1:36" s="1" customFormat="1" ht="30" customHeight="1" x14ac:dyDescent="0.15">
      <c r="A21" s="711" t="s">
        <v>339</v>
      </c>
      <c r="B21" s="249"/>
      <c r="C21" s="249"/>
      <c r="D21" s="249"/>
      <c r="E21" s="249"/>
      <c r="F21" s="249"/>
      <c r="G21" s="250"/>
      <c r="H21" s="246">
        <v>169</v>
      </c>
      <c r="I21" s="247"/>
      <c r="J21" s="247"/>
      <c r="K21" s="247"/>
      <c r="L21" s="247">
        <v>1009</v>
      </c>
      <c r="M21" s="247"/>
      <c r="N21" s="247"/>
      <c r="O21" s="247"/>
      <c r="P21" s="247"/>
      <c r="Q21" s="254">
        <v>6</v>
      </c>
      <c r="R21" s="254"/>
      <c r="S21" s="254"/>
      <c r="T21" s="254"/>
      <c r="U21" s="1064">
        <v>178</v>
      </c>
      <c r="V21" s="1064"/>
      <c r="W21" s="1064"/>
      <c r="X21" s="1064"/>
      <c r="Y21" s="1064">
        <v>1065</v>
      </c>
      <c r="Z21" s="1064"/>
      <c r="AA21" s="1064"/>
      <c r="AB21" s="1064"/>
      <c r="AC21" s="1064"/>
      <c r="AD21" s="1067">
        <f t="shared" si="1"/>
        <v>5.9831460674157304</v>
      </c>
      <c r="AE21" s="1067"/>
      <c r="AF21" s="1067"/>
      <c r="AG21" s="1068"/>
      <c r="AH21" s="9"/>
      <c r="AI21" s="9"/>
      <c r="AJ21" s="9"/>
    </row>
    <row r="22" spans="1:36" s="1" customFormat="1" ht="30" customHeight="1" x14ac:dyDescent="0.15">
      <c r="A22" s="248" t="s">
        <v>341</v>
      </c>
      <c r="B22" s="249"/>
      <c r="C22" s="249"/>
      <c r="D22" s="249"/>
      <c r="E22" s="249"/>
      <c r="F22" s="249"/>
      <c r="G22" s="250"/>
      <c r="H22" s="246">
        <v>152</v>
      </c>
      <c r="I22" s="247"/>
      <c r="J22" s="247"/>
      <c r="K22" s="247"/>
      <c r="L22" s="247">
        <v>3088</v>
      </c>
      <c r="M22" s="247"/>
      <c r="N22" s="247"/>
      <c r="O22" s="247"/>
      <c r="P22" s="247"/>
      <c r="Q22" s="254">
        <v>20.3</v>
      </c>
      <c r="R22" s="254"/>
      <c r="S22" s="254"/>
      <c r="T22" s="254"/>
      <c r="U22" s="1064">
        <v>119</v>
      </c>
      <c r="V22" s="1064"/>
      <c r="W22" s="1064"/>
      <c r="X22" s="1064"/>
      <c r="Y22" s="1064">
        <v>1848</v>
      </c>
      <c r="Z22" s="1064"/>
      <c r="AA22" s="1064"/>
      <c r="AB22" s="1064"/>
      <c r="AC22" s="1064"/>
      <c r="AD22" s="1067">
        <f t="shared" si="1"/>
        <v>15.529411764705882</v>
      </c>
      <c r="AE22" s="1067"/>
      <c r="AF22" s="1067"/>
      <c r="AG22" s="1068"/>
      <c r="AH22" s="9"/>
      <c r="AI22" s="9"/>
      <c r="AJ22" s="9"/>
    </row>
    <row r="23" spans="1:36" s="1" customFormat="1" ht="30" customHeight="1" x14ac:dyDescent="0.15">
      <c r="A23" s="195" t="s">
        <v>340</v>
      </c>
      <c r="B23" s="196"/>
      <c r="C23" s="196"/>
      <c r="D23" s="196"/>
      <c r="E23" s="196"/>
      <c r="F23" s="196"/>
      <c r="G23" s="197"/>
      <c r="H23" s="246">
        <v>210</v>
      </c>
      <c r="I23" s="247"/>
      <c r="J23" s="247"/>
      <c r="K23" s="247"/>
      <c r="L23" s="247">
        <v>4494</v>
      </c>
      <c r="M23" s="247"/>
      <c r="N23" s="247"/>
      <c r="O23" s="247"/>
      <c r="P23" s="247"/>
      <c r="Q23" s="254">
        <v>21.4</v>
      </c>
      <c r="R23" s="254"/>
      <c r="S23" s="254"/>
      <c r="T23" s="254"/>
      <c r="U23" s="1064">
        <v>192</v>
      </c>
      <c r="V23" s="1064"/>
      <c r="W23" s="1064"/>
      <c r="X23" s="1064"/>
      <c r="Y23" s="1064">
        <v>4052</v>
      </c>
      <c r="Z23" s="1064"/>
      <c r="AA23" s="1064"/>
      <c r="AB23" s="1064"/>
      <c r="AC23" s="1064"/>
      <c r="AD23" s="1067">
        <f t="shared" si="1"/>
        <v>21.104166666666668</v>
      </c>
      <c r="AE23" s="1067"/>
      <c r="AF23" s="1067"/>
      <c r="AG23" s="1068"/>
      <c r="AH23" s="9"/>
      <c r="AI23" s="9"/>
      <c r="AJ23" s="9"/>
    </row>
    <row r="24" spans="1:36" s="1" customFormat="1" ht="30" customHeight="1" x14ac:dyDescent="0.15">
      <c r="A24" s="248" t="s">
        <v>197</v>
      </c>
      <c r="B24" s="249"/>
      <c r="C24" s="249"/>
      <c r="D24" s="249"/>
      <c r="E24" s="249"/>
      <c r="F24" s="249"/>
      <c r="G24" s="250"/>
      <c r="H24" s="246">
        <v>10</v>
      </c>
      <c r="I24" s="247"/>
      <c r="J24" s="247"/>
      <c r="K24" s="247"/>
      <c r="L24" s="247">
        <v>318</v>
      </c>
      <c r="M24" s="247"/>
      <c r="N24" s="247"/>
      <c r="O24" s="247"/>
      <c r="P24" s="247"/>
      <c r="Q24" s="254">
        <v>31.8</v>
      </c>
      <c r="R24" s="254"/>
      <c r="S24" s="254"/>
      <c r="T24" s="254"/>
      <c r="U24" s="1064">
        <v>10</v>
      </c>
      <c r="V24" s="1064"/>
      <c r="W24" s="1064"/>
      <c r="X24" s="1064"/>
      <c r="Y24" s="1064">
        <v>320</v>
      </c>
      <c r="Z24" s="1064"/>
      <c r="AA24" s="1064"/>
      <c r="AB24" s="1064"/>
      <c r="AC24" s="1064"/>
      <c r="AD24" s="1067">
        <f>Y24/U24</f>
        <v>32</v>
      </c>
      <c r="AE24" s="1067"/>
      <c r="AF24" s="1067"/>
      <c r="AG24" s="1068"/>
      <c r="AH24" s="9"/>
      <c r="AI24" s="9"/>
      <c r="AJ24" s="9"/>
    </row>
    <row r="25" spans="1:36" s="1" customFormat="1" ht="30" customHeight="1" x14ac:dyDescent="0.15">
      <c r="A25" s="192" t="s">
        <v>243</v>
      </c>
      <c r="B25" s="196"/>
      <c r="C25" s="196"/>
      <c r="D25" s="196"/>
      <c r="E25" s="196"/>
      <c r="F25" s="196"/>
      <c r="G25" s="197"/>
      <c r="H25" s="246">
        <v>153</v>
      </c>
      <c r="I25" s="247"/>
      <c r="J25" s="247"/>
      <c r="K25" s="247"/>
      <c r="L25" s="247">
        <v>1216</v>
      </c>
      <c r="M25" s="247"/>
      <c r="N25" s="247"/>
      <c r="O25" s="247"/>
      <c r="P25" s="247"/>
      <c r="Q25" s="254">
        <v>7.9</v>
      </c>
      <c r="R25" s="254"/>
      <c r="S25" s="254"/>
      <c r="T25" s="254"/>
      <c r="U25" s="1064">
        <v>136</v>
      </c>
      <c r="V25" s="1064"/>
      <c r="W25" s="1064"/>
      <c r="X25" s="1064"/>
      <c r="Y25" s="1064">
        <v>1216</v>
      </c>
      <c r="Z25" s="1064"/>
      <c r="AA25" s="1064"/>
      <c r="AB25" s="1064"/>
      <c r="AC25" s="1064"/>
      <c r="AD25" s="1067">
        <f>Y25/U25</f>
        <v>8.9411764705882355</v>
      </c>
      <c r="AE25" s="1067"/>
      <c r="AF25" s="1067"/>
      <c r="AG25" s="1068"/>
      <c r="AH25" s="9"/>
      <c r="AI25" s="9"/>
      <c r="AJ25" s="9"/>
    </row>
    <row r="26" spans="1:36" s="1" customFormat="1" ht="30" customHeight="1" x14ac:dyDescent="0.15">
      <c r="A26" s="201" t="s">
        <v>196</v>
      </c>
      <c r="B26" s="259"/>
      <c r="C26" s="259"/>
      <c r="D26" s="259"/>
      <c r="E26" s="259"/>
      <c r="F26" s="259"/>
      <c r="G26" s="260"/>
      <c r="H26" s="255">
        <v>19</v>
      </c>
      <c r="I26" s="242"/>
      <c r="J26" s="242"/>
      <c r="K26" s="242"/>
      <c r="L26" s="242">
        <v>658</v>
      </c>
      <c r="M26" s="242"/>
      <c r="N26" s="242"/>
      <c r="O26" s="242"/>
      <c r="P26" s="242"/>
      <c r="Q26" s="900">
        <v>34.6</v>
      </c>
      <c r="R26" s="900"/>
      <c r="S26" s="900"/>
      <c r="T26" s="900"/>
      <c r="U26" s="531" t="s">
        <v>396</v>
      </c>
      <c r="V26" s="531"/>
      <c r="W26" s="531"/>
      <c r="X26" s="531"/>
      <c r="Y26" s="531" t="s">
        <v>396</v>
      </c>
      <c r="Z26" s="531"/>
      <c r="AA26" s="531"/>
      <c r="AB26" s="531"/>
      <c r="AC26" s="531"/>
      <c r="AD26" s="531" t="s">
        <v>396</v>
      </c>
      <c r="AE26" s="531"/>
      <c r="AF26" s="531"/>
      <c r="AG26" s="1072"/>
      <c r="AH26" s="9"/>
      <c r="AI26" s="9"/>
      <c r="AJ26" s="9"/>
    </row>
    <row r="27" spans="1:36" s="4" customFormat="1" ht="12" x14ac:dyDescent="0.15">
      <c r="A27" s="76" t="s">
        <v>408</v>
      </c>
      <c r="B27" s="11"/>
      <c r="C27" s="11"/>
      <c r="D27" s="11"/>
      <c r="E27" s="11"/>
      <c r="F27" s="11"/>
      <c r="G27" s="11"/>
      <c r="H27" s="12"/>
      <c r="I27" s="12"/>
      <c r="J27" s="12"/>
      <c r="K27" s="12"/>
      <c r="L27" s="12"/>
      <c r="M27" s="12"/>
      <c r="N27" s="12"/>
      <c r="O27" s="13"/>
      <c r="P27" s="13"/>
      <c r="Q27" s="13"/>
      <c r="R27" s="13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 t="s">
        <v>397</v>
      </c>
      <c r="AH27" s="14"/>
      <c r="AI27" s="14"/>
      <c r="AJ27" s="14"/>
    </row>
    <row r="28" spans="1:36" s="1" customFormat="1" ht="12" customHeight="1" x14ac:dyDescent="0.15">
      <c r="A28" s="10" t="s">
        <v>409</v>
      </c>
      <c r="B28" s="29"/>
      <c r="C28" s="29"/>
      <c r="D28" s="29"/>
      <c r="E28" s="29"/>
      <c r="F28" s="29"/>
      <c r="G28" s="29"/>
      <c r="H28" s="27"/>
      <c r="I28" s="27"/>
      <c r="J28" s="27"/>
      <c r="K28" s="27"/>
      <c r="L28" s="22"/>
      <c r="M28" s="22"/>
      <c r="N28" s="22"/>
      <c r="O28" s="22"/>
      <c r="P28" s="22"/>
      <c r="Q28" s="28"/>
      <c r="R28" s="28"/>
      <c r="S28" s="28"/>
      <c r="T28" s="28"/>
      <c r="U28" s="22"/>
      <c r="V28" s="22"/>
      <c r="W28" s="22"/>
      <c r="X28" s="22"/>
      <c r="Y28" s="22"/>
      <c r="Z28" s="22"/>
      <c r="AA28" s="22"/>
      <c r="AB28" s="22"/>
      <c r="AC28" s="22"/>
      <c r="AD28" s="28"/>
      <c r="AE28" s="28"/>
      <c r="AF28" s="28"/>
      <c r="AG28" s="28"/>
      <c r="AH28" s="9"/>
      <c r="AI28" s="9"/>
      <c r="AJ28" s="9"/>
    </row>
    <row r="29" spans="1:36" s="1" customFormat="1" ht="12" customHeight="1" x14ac:dyDescent="0.15">
      <c r="A29" s="76"/>
      <c r="B29" s="29"/>
      <c r="C29" s="29"/>
      <c r="D29" s="29"/>
      <c r="E29" s="29"/>
      <c r="F29" s="29"/>
      <c r="G29" s="29"/>
      <c r="H29" s="27"/>
      <c r="I29" s="27"/>
      <c r="J29" s="27"/>
      <c r="K29" s="27"/>
      <c r="L29" s="22"/>
      <c r="M29" s="22"/>
      <c r="N29" s="22"/>
      <c r="O29" s="22"/>
      <c r="P29" s="22"/>
      <c r="Q29" s="28"/>
      <c r="R29" s="28"/>
      <c r="S29" s="28"/>
      <c r="T29" s="28"/>
      <c r="U29" s="22"/>
      <c r="V29" s="22"/>
      <c r="W29" s="22"/>
      <c r="X29" s="22"/>
      <c r="Y29" s="22"/>
      <c r="Z29" s="22"/>
      <c r="AA29" s="22"/>
      <c r="AB29" s="22"/>
      <c r="AC29" s="22"/>
      <c r="AD29" s="28"/>
      <c r="AE29" s="28"/>
      <c r="AF29" s="28"/>
      <c r="AG29" s="28"/>
      <c r="AH29" s="9"/>
      <c r="AI29" s="9"/>
      <c r="AJ29" s="9"/>
    </row>
    <row r="30" spans="1:36" s="4" customFormat="1" ht="13.5" customHeight="1" x14ac:dyDescent="0.15">
      <c r="B30" s="11"/>
      <c r="C30" s="11"/>
      <c r="D30" s="11"/>
      <c r="E30" s="11"/>
      <c r="F30" s="11"/>
      <c r="G30" s="12"/>
      <c r="H30" s="12"/>
      <c r="I30" s="12"/>
      <c r="J30" s="12"/>
      <c r="K30" s="12"/>
    </row>
    <row r="31" spans="1:36" s="1" customFormat="1" ht="20.100000000000001" customHeight="1" x14ac:dyDescent="0.15">
      <c r="A31" s="166" t="s">
        <v>42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6" s="1" customFormat="1" ht="15.95" customHeight="1" x14ac:dyDescent="0.15">
      <c r="A32" s="23"/>
      <c r="B32" s="1" t="s">
        <v>391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4"/>
    </row>
    <row r="33" spans="1:39" s="1" customFormat="1" ht="15.95" customHeight="1" x14ac:dyDescent="0.15">
      <c r="A33" s="16" t="s">
        <v>43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F33" s="5"/>
      <c r="AG33" s="15" t="s">
        <v>44</v>
      </c>
      <c r="AH33" s="4"/>
      <c r="AI33" s="4"/>
    </row>
    <row r="34" spans="1:39" s="1" customFormat="1" ht="20.100000000000001" customHeight="1" x14ac:dyDescent="0.15">
      <c r="A34" s="256" t="s">
        <v>38</v>
      </c>
      <c r="B34" s="257"/>
      <c r="C34" s="257"/>
      <c r="D34" s="257"/>
      <c r="E34" s="257"/>
      <c r="F34" s="257"/>
      <c r="G34" s="258"/>
      <c r="H34" s="251" t="s">
        <v>45</v>
      </c>
      <c r="I34" s="251"/>
      <c r="J34" s="251"/>
      <c r="K34" s="243" t="s">
        <v>46</v>
      </c>
      <c r="L34" s="243"/>
      <c r="M34" s="243"/>
      <c r="N34" s="243"/>
      <c r="O34" s="243" t="s">
        <v>47</v>
      </c>
      <c r="P34" s="243"/>
      <c r="Q34" s="243"/>
      <c r="R34" s="243"/>
      <c r="S34" s="243" t="s">
        <v>48</v>
      </c>
      <c r="T34" s="243"/>
      <c r="U34" s="243"/>
      <c r="V34" s="243"/>
      <c r="W34" s="243" t="s">
        <v>49</v>
      </c>
      <c r="X34" s="243"/>
      <c r="Y34" s="243"/>
      <c r="Z34" s="243"/>
      <c r="AA34" s="243" t="s">
        <v>326</v>
      </c>
      <c r="AB34" s="243"/>
      <c r="AC34" s="243"/>
      <c r="AD34" s="243"/>
      <c r="AE34" s="993" t="s">
        <v>330</v>
      </c>
      <c r="AF34" s="993"/>
      <c r="AG34" s="994"/>
      <c r="AH34" s="991"/>
      <c r="AI34" s="992"/>
      <c r="AJ34" s="992"/>
      <c r="AK34" s="992"/>
      <c r="AL34" s="2"/>
      <c r="AM34" s="4"/>
    </row>
    <row r="35" spans="1:39" s="1" customFormat="1" ht="20.100000000000001" customHeight="1" x14ac:dyDescent="0.15">
      <c r="A35" s="24"/>
      <c r="B35" s="25"/>
      <c r="C35" s="25"/>
      <c r="D35" s="25"/>
      <c r="E35" s="25"/>
      <c r="F35" s="25"/>
      <c r="G35" s="161"/>
      <c r="H35" s="252"/>
      <c r="I35" s="252"/>
      <c r="J35" s="252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995"/>
      <c r="AF35" s="995"/>
      <c r="AG35" s="996"/>
      <c r="AH35" s="991"/>
      <c r="AI35" s="992"/>
      <c r="AJ35" s="992"/>
      <c r="AK35" s="992"/>
      <c r="AL35" s="2"/>
      <c r="AM35" s="4"/>
    </row>
    <row r="36" spans="1:39" s="1" customFormat="1" ht="20.100000000000001" customHeight="1" x14ac:dyDescent="0.15">
      <c r="A36" s="219" t="s">
        <v>244</v>
      </c>
      <c r="B36" s="220"/>
      <c r="C36" s="220"/>
      <c r="D36" s="220"/>
      <c r="E36" s="220"/>
      <c r="F36" s="220"/>
      <c r="G36" s="221"/>
      <c r="H36" s="253"/>
      <c r="I36" s="253"/>
      <c r="J36" s="253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5"/>
      <c r="AE36" s="997"/>
      <c r="AF36" s="997"/>
      <c r="AG36" s="998"/>
      <c r="AH36" s="991"/>
      <c r="AI36" s="992"/>
      <c r="AJ36" s="992"/>
      <c r="AK36" s="992"/>
      <c r="AL36" s="2"/>
      <c r="AM36" s="4"/>
    </row>
    <row r="37" spans="1:39" s="1" customFormat="1" ht="33" customHeight="1" x14ac:dyDescent="0.15">
      <c r="A37" s="198" t="s">
        <v>369</v>
      </c>
      <c r="B37" s="199"/>
      <c r="C37" s="199"/>
      <c r="D37" s="199"/>
      <c r="E37" s="199"/>
      <c r="F37" s="199"/>
      <c r="G37" s="200"/>
      <c r="H37" s="240">
        <v>1960</v>
      </c>
      <c r="I37" s="240"/>
      <c r="J37" s="240"/>
      <c r="K37" s="1043">
        <v>1086</v>
      </c>
      <c r="L37" s="1043"/>
      <c r="M37" s="1043"/>
      <c r="N37" s="1043"/>
      <c r="O37" s="1043">
        <v>377</v>
      </c>
      <c r="P37" s="1043"/>
      <c r="Q37" s="1043"/>
      <c r="R37" s="1043"/>
      <c r="S37" s="1043">
        <v>245</v>
      </c>
      <c r="T37" s="1043"/>
      <c r="U37" s="1043"/>
      <c r="V37" s="1043"/>
      <c r="W37" s="1043">
        <v>97</v>
      </c>
      <c r="X37" s="1043"/>
      <c r="Y37" s="1043"/>
      <c r="Z37" s="1043"/>
      <c r="AA37" s="1043">
        <f>76+37+26</f>
        <v>139</v>
      </c>
      <c r="AB37" s="1043"/>
      <c r="AC37" s="1043"/>
      <c r="AD37" s="1043"/>
      <c r="AE37" s="1043">
        <v>16</v>
      </c>
      <c r="AF37" s="1043"/>
      <c r="AG37" s="1044"/>
      <c r="AH37" s="63"/>
      <c r="AI37" s="240"/>
      <c r="AJ37" s="240"/>
      <c r="AK37" s="240"/>
      <c r="AL37" s="2"/>
      <c r="AM37" s="4"/>
    </row>
    <row r="38" spans="1:39" s="3" customFormat="1" ht="33" customHeight="1" x14ac:dyDescent="0.15">
      <c r="A38" s="192" t="s">
        <v>238</v>
      </c>
      <c r="B38" s="193"/>
      <c r="C38" s="193"/>
      <c r="D38" s="193"/>
      <c r="E38" s="193"/>
      <c r="F38" s="193"/>
      <c r="G38" s="194"/>
      <c r="H38" s="1045">
        <v>2</v>
      </c>
      <c r="I38" s="1045"/>
      <c r="J38" s="1045"/>
      <c r="K38" s="1045">
        <v>2</v>
      </c>
      <c r="L38" s="1045"/>
      <c r="M38" s="1045"/>
      <c r="N38" s="1045"/>
      <c r="O38" s="1045">
        <v>0</v>
      </c>
      <c r="P38" s="1045"/>
      <c r="Q38" s="1045"/>
      <c r="R38" s="1045"/>
      <c r="S38" s="1045">
        <v>0</v>
      </c>
      <c r="T38" s="1045"/>
      <c r="U38" s="1045"/>
      <c r="V38" s="1045"/>
      <c r="W38" s="1045">
        <v>0</v>
      </c>
      <c r="X38" s="1045"/>
      <c r="Y38" s="1045"/>
      <c r="Z38" s="1045"/>
      <c r="AA38" s="241" t="s">
        <v>245</v>
      </c>
      <c r="AB38" s="241"/>
      <c r="AC38" s="241"/>
      <c r="AD38" s="241"/>
      <c r="AE38" s="241" t="s">
        <v>245</v>
      </c>
      <c r="AF38" s="241"/>
      <c r="AG38" s="1036"/>
      <c r="AH38" s="4"/>
      <c r="AI38" s="241"/>
      <c r="AJ38" s="241"/>
      <c r="AK38" s="241"/>
      <c r="AL38" s="2"/>
      <c r="AM38" s="4"/>
    </row>
    <row r="39" spans="1:39" s="3" customFormat="1" ht="33" customHeight="1" x14ac:dyDescent="0.15">
      <c r="A39" s="192" t="s">
        <v>370</v>
      </c>
      <c r="B39" s="193"/>
      <c r="C39" s="193"/>
      <c r="D39" s="193"/>
      <c r="E39" s="193"/>
      <c r="F39" s="193"/>
      <c r="G39" s="194"/>
      <c r="H39" s="1045">
        <f>SUM(L39:AH39)</f>
        <v>0</v>
      </c>
      <c r="I39" s="1045"/>
      <c r="J39" s="1045"/>
      <c r="K39" s="1045">
        <v>0</v>
      </c>
      <c r="L39" s="1045"/>
      <c r="M39" s="1045"/>
      <c r="N39" s="1045"/>
      <c r="O39" s="241" t="s">
        <v>390</v>
      </c>
      <c r="P39" s="241"/>
      <c r="Q39" s="241"/>
      <c r="R39" s="241"/>
      <c r="S39" s="241" t="s">
        <v>333</v>
      </c>
      <c r="T39" s="241"/>
      <c r="U39" s="241"/>
      <c r="V39" s="241"/>
      <c r="W39" s="241" t="s">
        <v>333</v>
      </c>
      <c r="X39" s="241"/>
      <c r="Y39" s="241"/>
      <c r="Z39" s="241"/>
      <c r="AA39" s="241" t="s">
        <v>333</v>
      </c>
      <c r="AB39" s="241"/>
      <c r="AC39" s="241"/>
      <c r="AD39" s="241"/>
      <c r="AE39" s="241" t="s">
        <v>245</v>
      </c>
      <c r="AF39" s="241"/>
      <c r="AG39" s="1036"/>
      <c r="AH39" s="4"/>
      <c r="AI39" s="241"/>
      <c r="AJ39" s="241"/>
      <c r="AK39" s="241"/>
      <c r="AL39" s="2"/>
      <c r="AM39" s="4"/>
    </row>
    <row r="40" spans="1:39" s="3" customFormat="1" ht="33" customHeight="1" x14ac:dyDescent="0.15">
      <c r="A40" s="192" t="s">
        <v>239</v>
      </c>
      <c r="B40" s="193"/>
      <c r="C40" s="193"/>
      <c r="D40" s="193"/>
      <c r="E40" s="193"/>
      <c r="F40" s="193"/>
      <c r="G40" s="194"/>
      <c r="H40" s="1045">
        <v>147</v>
      </c>
      <c r="I40" s="1045"/>
      <c r="J40" s="1045"/>
      <c r="K40" s="1045">
        <v>90</v>
      </c>
      <c r="L40" s="1045"/>
      <c r="M40" s="1045"/>
      <c r="N40" s="1045"/>
      <c r="O40" s="1045">
        <v>31</v>
      </c>
      <c r="P40" s="1045"/>
      <c r="Q40" s="1045"/>
      <c r="R40" s="1045"/>
      <c r="S40" s="1045">
        <v>20</v>
      </c>
      <c r="T40" s="1045"/>
      <c r="U40" s="1045"/>
      <c r="V40" s="1045"/>
      <c r="W40" s="1045">
        <v>3</v>
      </c>
      <c r="X40" s="1045"/>
      <c r="Y40" s="1045"/>
      <c r="Z40" s="1045"/>
      <c r="AA40" s="1045">
        <f>2+1</f>
        <v>3</v>
      </c>
      <c r="AB40" s="1045"/>
      <c r="AC40" s="1045"/>
      <c r="AD40" s="1045"/>
      <c r="AE40" s="241" t="s">
        <v>245</v>
      </c>
      <c r="AF40" s="241"/>
      <c r="AG40" s="1036"/>
      <c r="AH40" s="4"/>
      <c r="AI40" s="241"/>
      <c r="AJ40" s="241"/>
      <c r="AK40" s="241"/>
      <c r="AL40" s="2"/>
      <c r="AM40" s="4"/>
    </row>
    <row r="41" spans="1:39" s="3" customFormat="1" ht="33" customHeight="1" x14ac:dyDescent="0.15">
      <c r="A41" s="192" t="s">
        <v>240</v>
      </c>
      <c r="B41" s="193"/>
      <c r="C41" s="193"/>
      <c r="D41" s="193"/>
      <c r="E41" s="193"/>
      <c r="F41" s="193"/>
      <c r="G41" s="194"/>
      <c r="H41" s="1045">
        <v>172</v>
      </c>
      <c r="I41" s="1045"/>
      <c r="J41" s="1045"/>
      <c r="K41" s="1045">
        <v>74</v>
      </c>
      <c r="L41" s="1045"/>
      <c r="M41" s="1045"/>
      <c r="N41" s="1045"/>
      <c r="O41" s="1045">
        <v>38</v>
      </c>
      <c r="P41" s="1045"/>
      <c r="Q41" s="1045"/>
      <c r="R41" s="1045"/>
      <c r="S41" s="1045">
        <v>30</v>
      </c>
      <c r="T41" s="1045"/>
      <c r="U41" s="1045"/>
      <c r="V41" s="1045"/>
      <c r="W41" s="1045">
        <v>9</v>
      </c>
      <c r="X41" s="1045"/>
      <c r="Y41" s="1045"/>
      <c r="Z41" s="1045"/>
      <c r="AA41" s="1045">
        <f>9+4+8</f>
        <v>21</v>
      </c>
      <c r="AB41" s="1045"/>
      <c r="AC41" s="1045"/>
      <c r="AD41" s="1045"/>
      <c r="AE41" s="241" t="s">
        <v>245</v>
      </c>
      <c r="AF41" s="241"/>
      <c r="AG41" s="1036"/>
      <c r="AH41" s="4"/>
      <c r="AI41" s="241"/>
      <c r="AJ41" s="241"/>
      <c r="AK41" s="241"/>
      <c r="AL41" s="2"/>
      <c r="AM41" s="4"/>
    </row>
    <row r="42" spans="1:39" s="3" customFormat="1" ht="35.25" customHeight="1" x14ac:dyDescent="0.15">
      <c r="A42" s="192" t="s">
        <v>241</v>
      </c>
      <c r="B42" s="193"/>
      <c r="C42" s="193"/>
      <c r="D42" s="193"/>
      <c r="E42" s="193"/>
      <c r="F42" s="193"/>
      <c r="G42" s="194"/>
      <c r="H42" s="1045">
        <f>SUM(L42:AH42)</f>
        <v>0</v>
      </c>
      <c r="I42" s="1045"/>
      <c r="J42" s="1045"/>
      <c r="K42" s="1045">
        <v>0</v>
      </c>
      <c r="L42" s="1045"/>
      <c r="M42" s="1045"/>
      <c r="N42" s="1045"/>
      <c r="O42" s="241" t="s">
        <v>390</v>
      </c>
      <c r="P42" s="241"/>
      <c r="Q42" s="241"/>
      <c r="R42" s="241"/>
      <c r="S42" s="241" t="s">
        <v>245</v>
      </c>
      <c r="T42" s="241"/>
      <c r="U42" s="241"/>
      <c r="V42" s="241"/>
      <c r="W42" s="241" t="s">
        <v>245</v>
      </c>
      <c r="X42" s="241"/>
      <c r="Y42" s="241"/>
      <c r="Z42" s="241"/>
      <c r="AA42" s="241" t="s">
        <v>245</v>
      </c>
      <c r="AB42" s="241"/>
      <c r="AC42" s="241"/>
      <c r="AD42" s="241"/>
      <c r="AE42" s="241" t="s">
        <v>245</v>
      </c>
      <c r="AF42" s="241"/>
      <c r="AG42" s="1036"/>
      <c r="AH42" s="4"/>
      <c r="AI42" s="241"/>
      <c r="AJ42" s="241"/>
      <c r="AK42" s="241"/>
      <c r="AL42" s="2"/>
      <c r="AM42" s="4"/>
    </row>
    <row r="43" spans="1:39" s="3" customFormat="1" ht="33" customHeight="1" x14ac:dyDescent="0.15">
      <c r="A43" s="192" t="s">
        <v>242</v>
      </c>
      <c r="B43" s="193"/>
      <c r="C43" s="193"/>
      <c r="D43" s="193"/>
      <c r="E43" s="193"/>
      <c r="F43" s="193"/>
      <c r="G43" s="194"/>
      <c r="H43" s="1046">
        <v>22</v>
      </c>
      <c r="I43" s="1045"/>
      <c r="J43" s="1045"/>
      <c r="K43" s="1045">
        <v>15</v>
      </c>
      <c r="L43" s="1045"/>
      <c r="M43" s="1045"/>
      <c r="N43" s="1045"/>
      <c r="O43" s="1045">
        <v>6</v>
      </c>
      <c r="P43" s="1045"/>
      <c r="Q43" s="1045"/>
      <c r="R43" s="1045"/>
      <c r="S43" s="1038">
        <v>1</v>
      </c>
      <c r="T43" s="1038"/>
      <c r="U43" s="1038"/>
      <c r="V43" s="1038"/>
      <c r="W43" s="241" t="s">
        <v>245</v>
      </c>
      <c r="X43" s="241"/>
      <c r="Y43" s="241"/>
      <c r="Z43" s="241"/>
      <c r="AA43" s="241" t="s">
        <v>245</v>
      </c>
      <c r="AB43" s="241"/>
      <c r="AC43" s="241"/>
      <c r="AD43" s="241"/>
      <c r="AE43" s="241" t="s">
        <v>245</v>
      </c>
      <c r="AF43" s="241"/>
      <c r="AG43" s="1036"/>
      <c r="AH43" s="4"/>
      <c r="AI43" s="241"/>
      <c r="AJ43" s="241"/>
      <c r="AK43" s="241"/>
      <c r="AL43" s="2"/>
      <c r="AM43" s="4"/>
    </row>
    <row r="44" spans="1:39" s="3" customFormat="1" ht="33" customHeight="1" x14ac:dyDescent="0.15">
      <c r="A44" s="192" t="s">
        <v>334</v>
      </c>
      <c r="B44" s="193"/>
      <c r="C44" s="193"/>
      <c r="D44" s="193"/>
      <c r="E44" s="193"/>
      <c r="F44" s="193"/>
      <c r="G44" s="194"/>
      <c r="H44" s="1046">
        <v>53</v>
      </c>
      <c r="I44" s="1045"/>
      <c r="J44" s="1045"/>
      <c r="K44" s="1045">
        <v>5</v>
      </c>
      <c r="L44" s="1045"/>
      <c r="M44" s="1045"/>
      <c r="N44" s="1045"/>
      <c r="O44" s="1045">
        <v>10</v>
      </c>
      <c r="P44" s="1045"/>
      <c r="Q44" s="1045"/>
      <c r="R44" s="1045"/>
      <c r="S44" s="1045">
        <v>8</v>
      </c>
      <c r="T44" s="1045"/>
      <c r="U44" s="1045"/>
      <c r="V44" s="1045"/>
      <c r="W44" s="1045">
        <v>5</v>
      </c>
      <c r="X44" s="1045"/>
      <c r="Y44" s="1045"/>
      <c r="Z44" s="1045"/>
      <c r="AA44" s="1045">
        <f>11+8+4</f>
        <v>23</v>
      </c>
      <c r="AB44" s="1045"/>
      <c r="AC44" s="1045"/>
      <c r="AD44" s="1045"/>
      <c r="AE44" s="1038">
        <v>2</v>
      </c>
      <c r="AF44" s="1038"/>
      <c r="AG44" s="1039"/>
      <c r="AH44" s="4"/>
      <c r="AI44" s="241"/>
      <c r="AJ44" s="241"/>
      <c r="AK44" s="241"/>
      <c r="AL44" s="2"/>
      <c r="AM44" s="4"/>
    </row>
    <row r="45" spans="1:39" s="3" customFormat="1" ht="33" customHeight="1" x14ac:dyDescent="0.15">
      <c r="A45" s="192" t="s">
        <v>335</v>
      </c>
      <c r="B45" s="193"/>
      <c r="C45" s="193"/>
      <c r="D45" s="193"/>
      <c r="E45" s="193"/>
      <c r="F45" s="193"/>
      <c r="G45" s="194"/>
      <c r="H45" s="1046">
        <v>402</v>
      </c>
      <c r="I45" s="1045"/>
      <c r="J45" s="1045"/>
      <c r="K45" s="1045">
        <v>230</v>
      </c>
      <c r="L45" s="1045"/>
      <c r="M45" s="1045"/>
      <c r="N45" s="1045"/>
      <c r="O45" s="1045">
        <v>65</v>
      </c>
      <c r="P45" s="1045"/>
      <c r="Q45" s="1045"/>
      <c r="R45" s="1045"/>
      <c r="S45" s="1045">
        <v>48</v>
      </c>
      <c r="T45" s="1045"/>
      <c r="U45" s="1045"/>
      <c r="V45" s="1045"/>
      <c r="W45" s="1045">
        <v>30</v>
      </c>
      <c r="X45" s="1045"/>
      <c r="Y45" s="1045"/>
      <c r="Z45" s="1045"/>
      <c r="AA45" s="1045">
        <f>13+9+2</f>
        <v>24</v>
      </c>
      <c r="AB45" s="1045"/>
      <c r="AC45" s="1045"/>
      <c r="AD45" s="1045"/>
      <c r="AE45" s="1045">
        <v>5</v>
      </c>
      <c r="AF45" s="1045"/>
      <c r="AG45" s="1047"/>
      <c r="AH45" s="4"/>
      <c r="AI45" s="241"/>
      <c r="AJ45" s="241"/>
      <c r="AK45" s="241"/>
      <c r="AL45" s="2"/>
      <c r="AM45" s="4"/>
    </row>
    <row r="46" spans="1:39" s="3" customFormat="1" ht="33" customHeight="1" x14ac:dyDescent="0.15">
      <c r="A46" s="192" t="s">
        <v>336</v>
      </c>
      <c r="B46" s="193"/>
      <c r="C46" s="193"/>
      <c r="D46" s="193"/>
      <c r="E46" s="193"/>
      <c r="F46" s="193"/>
      <c r="G46" s="194"/>
      <c r="H46" s="1046">
        <v>30</v>
      </c>
      <c r="I46" s="1045"/>
      <c r="J46" s="1045"/>
      <c r="K46" s="1045">
        <v>8</v>
      </c>
      <c r="L46" s="1045"/>
      <c r="M46" s="1045"/>
      <c r="N46" s="1045"/>
      <c r="O46" s="1045">
        <v>6</v>
      </c>
      <c r="P46" s="1045"/>
      <c r="Q46" s="1045"/>
      <c r="R46" s="1045"/>
      <c r="S46" s="1045">
        <v>10</v>
      </c>
      <c r="T46" s="1045"/>
      <c r="U46" s="1045"/>
      <c r="V46" s="1045"/>
      <c r="W46" s="1045">
        <v>4</v>
      </c>
      <c r="X46" s="1045"/>
      <c r="Y46" s="1045"/>
      <c r="Z46" s="1045"/>
      <c r="AA46" s="1045">
        <v>2</v>
      </c>
      <c r="AB46" s="1045"/>
      <c r="AC46" s="1045"/>
      <c r="AD46" s="1045"/>
      <c r="AE46" s="429" t="s">
        <v>390</v>
      </c>
      <c r="AF46" s="429"/>
      <c r="AG46" s="430"/>
      <c r="AH46" s="4"/>
      <c r="AI46" s="241"/>
      <c r="AJ46" s="241"/>
      <c r="AK46" s="241"/>
      <c r="AL46" s="2"/>
      <c r="AM46" s="4"/>
    </row>
    <row r="47" spans="1:39" s="3" customFormat="1" ht="33" customHeight="1" x14ac:dyDescent="0.15">
      <c r="A47" s="192" t="s">
        <v>337</v>
      </c>
      <c r="B47" s="193"/>
      <c r="C47" s="193"/>
      <c r="D47" s="193"/>
      <c r="E47" s="193"/>
      <c r="F47" s="193"/>
      <c r="G47" s="194"/>
      <c r="H47" s="1046">
        <v>213</v>
      </c>
      <c r="I47" s="1045"/>
      <c r="J47" s="1045"/>
      <c r="K47" s="1045">
        <v>179</v>
      </c>
      <c r="L47" s="1045"/>
      <c r="M47" s="1045"/>
      <c r="N47" s="1045"/>
      <c r="O47" s="1045">
        <v>23</v>
      </c>
      <c r="P47" s="1045"/>
      <c r="Q47" s="1045"/>
      <c r="R47" s="1045"/>
      <c r="S47" s="1045">
        <v>7</v>
      </c>
      <c r="T47" s="1045"/>
      <c r="U47" s="1045"/>
      <c r="V47" s="1045"/>
      <c r="W47" s="1045">
        <v>1</v>
      </c>
      <c r="X47" s="1045"/>
      <c r="Y47" s="1045"/>
      <c r="Z47" s="1045"/>
      <c r="AA47" s="1045">
        <v>2</v>
      </c>
      <c r="AB47" s="1045"/>
      <c r="AC47" s="1045"/>
      <c r="AD47" s="1045"/>
      <c r="AE47" s="1045">
        <v>1</v>
      </c>
      <c r="AF47" s="1045"/>
      <c r="AG47" s="1047"/>
      <c r="AH47" s="4"/>
      <c r="AI47" s="241"/>
      <c r="AJ47" s="241"/>
      <c r="AK47" s="241"/>
      <c r="AL47" s="2"/>
      <c r="AM47" s="4"/>
    </row>
    <row r="48" spans="1:39" s="3" customFormat="1" ht="33" customHeight="1" x14ac:dyDescent="0.15">
      <c r="A48" s="192" t="s">
        <v>345</v>
      </c>
      <c r="B48" s="193"/>
      <c r="C48" s="193"/>
      <c r="D48" s="193"/>
      <c r="E48" s="193"/>
      <c r="F48" s="193"/>
      <c r="G48" s="194"/>
      <c r="H48" s="1046">
        <v>75</v>
      </c>
      <c r="I48" s="1045"/>
      <c r="J48" s="1045"/>
      <c r="K48" s="1045">
        <v>51</v>
      </c>
      <c r="L48" s="1045"/>
      <c r="M48" s="1045"/>
      <c r="N48" s="1045"/>
      <c r="O48" s="1045">
        <v>15</v>
      </c>
      <c r="P48" s="1045"/>
      <c r="Q48" s="1045"/>
      <c r="R48" s="1045"/>
      <c r="S48" s="1045">
        <v>5</v>
      </c>
      <c r="T48" s="1045"/>
      <c r="U48" s="1045"/>
      <c r="V48" s="1045"/>
      <c r="W48" s="1038">
        <v>1</v>
      </c>
      <c r="X48" s="1038"/>
      <c r="Y48" s="1038"/>
      <c r="Z48" s="1038"/>
      <c r="AA48" s="1045">
        <v>1</v>
      </c>
      <c r="AB48" s="1045"/>
      <c r="AC48" s="1045"/>
      <c r="AD48" s="1045"/>
      <c r="AE48" s="1038">
        <v>2</v>
      </c>
      <c r="AF48" s="1038"/>
      <c r="AG48" s="1039"/>
      <c r="AH48" s="4"/>
      <c r="AI48" s="241"/>
      <c r="AJ48" s="241"/>
      <c r="AK48" s="241"/>
      <c r="AL48" s="2"/>
      <c r="AM48" s="4"/>
    </row>
    <row r="49" spans="1:39" s="3" customFormat="1" ht="33" customHeight="1" x14ac:dyDescent="0.15">
      <c r="A49" s="192" t="s">
        <v>338</v>
      </c>
      <c r="B49" s="193"/>
      <c r="C49" s="193"/>
      <c r="D49" s="193"/>
      <c r="E49" s="193"/>
      <c r="F49" s="193"/>
      <c r="G49" s="194"/>
      <c r="H49" s="1046">
        <v>209</v>
      </c>
      <c r="I49" s="1045"/>
      <c r="J49" s="1045"/>
      <c r="K49" s="1045">
        <v>85</v>
      </c>
      <c r="L49" s="1045"/>
      <c r="M49" s="1045"/>
      <c r="N49" s="1045"/>
      <c r="O49" s="1045">
        <v>45</v>
      </c>
      <c r="P49" s="1045"/>
      <c r="Q49" s="1045"/>
      <c r="R49" s="1045"/>
      <c r="S49" s="1045">
        <v>37</v>
      </c>
      <c r="T49" s="1045"/>
      <c r="U49" s="1045"/>
      <c r="V49" s="1045"/>
      <c r="W49" s="1045">
        <v>22</v>
      </c>
      <c r="X49" s="1045"/>
      <c r="Y49" s="1045"/>
      <c r="Z49" s="1045"/>
      <c r="AA49" s="1045">
        <f>1+18</f>
        <v>19</v>
      </c>
      <c r="AB49" s="1045"/>
      <c r="AC49" s="1045"/>
      <c r="AD49" s="1045"/>
      <c r="AE49" s="1038">
        <v>1</v>
      </c>
      <c r="AF49" s="1038"/>
      <c r="AG49" s="1039"/>
      <c r="AH49" s="4"/>
      <c r="AI49" s="241"/>
      <c r="AJ49" s="241"/>
      <c r="AK49" s="241"/>
      <c r="AL49" s="2"/>
      <c r="AM49" s="4"/>
    </row>
    <row r="50" spans="1:39" s="3" customFormat="1" ht="33" customHeight="1" x14ac:dyDescent="0.15">
      <c r="A50" s="192" t="s">
        <v>374</v>
      </c>
      <c r="B50" s="193"/>
      <c r="C50" s="193"/>
      <c r="D50" s="193"/>
      <c r="E50" s="193"/>
      <c r="F50" s="193"/>
      <c r="G50" s="194"/>
      <c r="H50" s="1046">
        <v>178</v>
      </c>
      <c r="I50" s="1045"/>
      <c r="J50" s="1045"/>
      <c r="K50" s="1045">
        <v>122</v>
      </c>
      <c r="L50" s="1045"/>
      <c r="M50" s="1045"/>
      <c r="N50" s="1045"/>
      <c r="O50" s="1045">
        <v>31</v>
      </c>
      <c r="P50" s="1045"/>
      <c r="Q50" s="1045"/>
      <c r="R50" s="1045"/>
      <c r="S50" s="1045">
        <v>16</v>
      </c>
      <c r="T50" s="1045"/>
      <c r="U50" s="1045"/>
      <c r="V50" s="1045"/>
      <c r="W50" s="1045">
        <v>4</v>
      </c>
      <c r="X50" s="1045"/>
      <c r="Y50" s="1045"/>
      <c r="Z50" s="1045"/>
      <c r="AA50" s="1045">
        <f>3+1+1</f>
        <v>5</v>
      </c>
      <c r="AB50" s="1045"/>
      <c r="AC50" s="1045"/>
      <c r="AD50" s="1045"/>
      <c r="AE50" s="1045" t="s">
        <v>390</v>
      </c>
      <c r="AF50" s="1045"/>
      <c r="AG50" s="1047"/>
      <c r="AH50" s="4"/>
      <c r="AI50" s="241"/>
      <c r="AJ50" s="241"/>
      <c r="AK50" s="241"/>
      <c r="AL50" s="2"/>
      <c r="AM50" s="4"/>
    </row>
    <row r="51" spans="1:39" s="3" customFormat="1" ht="33" customHeight="1" x14ac:dyDescent="0.15">
      <c r="A51" s="192" t="s">
        <v>341</v>
      </c>
      <c r="B51" s="193"/>
      <c r="C51" s="193"/>
      <c r="D51" s="193"/>
      <c r="E51" s="193"/>
      <c r="F51" s="193"/>
      <c r="G51" s="194"/>
      <c r="H51" s="1046">
        <v>119</v>
      </c>
      <c r="I51" s="1045"/>
      <c r="J51" s="1045"/>
      <c r="K51" s="1045">
        <v>61</v>
      </c>
      <c r="L51" s="1045"/>
      <c r="M51" s="1045"/>
      <c r="N51" s="1045"/>
      <c r="O51" s="1045">
        <v>30</v>
      </c>
      <c r="P51" s="1045"/>
      <c r="Q51" s="1045"/>
      <c r="R51" s="1045"/>
      <c r="S51" s="1045">
        <v>11</v>
      </c>
      <c r="T51" s="1045"/>
      <c r="U51" s="1045"/>
      <c r="V51" s="1045"/>
      <c r="W51" s="1045">
        <v>6</v>
      </c>
      <c r="X51" s="1045"/>
      <c r="Y51" s="1045"/>
      <c r="Z51" s="1045"/>
      <c r="AA51" s="1045">
        <f>4+2+2</f>
        <v>8</v>
      </c>
      <c r="AB51" s="1045"/>
      <c r="AC51" s="1045"/>
      <c r="AD51" s="1045"/>
      <c r="AE51" s="1045">
        <v>3</v>
      </c>
      <c r="AF51" s="1045"/>
      <c r="AG51" s="1047"/>
      <c r="AH51" s="4"/>
      <c r="AI51" s="241"/>
      <c r="AJ51" s="241"/>
      <c r="AK51" s="241"/>
      <c r="AL51" s="2"/>
      <c r="AM51" s="4"/>
    </row>
    <row r="52" spans="1:39" s="3" customFormat="1" ht="33" customHeight="1" x14ac:dyDescent="0.15">
      <c r="A52" s="192" t="s">
        <v>340</v>
      </c>
      <c r="B52" s="193"/>
      <c r="C52" s="193"/>
      <c r="D52" s="193"/>
      <c r="E52" s="193"/>
      <c r="F52" s="193"/>
      <c r="G52" s="194"/>
      <c r="H52" s="1046">
        <v>192</v>
      </c>
      <c r="I52" s="1045"/>
      <c r="J52" s="1045"/>
      <c r="K52" s="1045">
        <v>61</v>
      </c>
      <c r="L52" s="1045"/>
      <c r="M52" s="1045"/>
      <c r="N52" s="1045"/>
      <c r="O52" s="1045">
        <v>60</v>
      </c>
      <c r="P52" s="1045"/>
      <c r="Q52" s="1045"/>
      <c r="R52" s="1045"/>
      <c r="S52" s="1045">
        <v>41</v>
      </c>
      <c r="T52" s="1045"/>
      <c r="U52" s="1045"/>
      <c r="V52" s="1045"/>
      <c r="W52" s="1045">
        <v>10</v>
      </c>
      <c r="X52" s="1045"/>
      <c r="Y52" s="1045"/>
      <c r="Z52" s="1045"/>
      <c r="AA52" s="1045">
        <f>9+7+4</f>
        <v>20</v>
      </c>
      <c r="AB52" s="1045"/>
      <c r="AC52" s="1045"/>
      <c r="AD52" s="1045"/>
      <c r="AE52" s="1045" t="s">
        <v>390</v>
      </c>
      <c r="AF52" s="1045"/>
      <c r="AG52" s="1047"/>
      <c r="AH52" s="4"/>
      <c r="AI52" s="241"/>
      <c r="AJ52" s="241"/>
      <c r="AK52" s="241"/>
      <c r="AL52" s="2"/>
      <c r="AM52" s="4"/>
    </row>
    <row r="53" spans="1:39" s="3" customFormat="1" ht="33" customHeight="1" x14ac:dyDescent="0.15">
      <c r="A53" s="192" t="s">
        <v>197</v>
      </c>
      <c r="B53" s="193"/>
      <c r="C53" s="193"/>
      <c r="D53" s="193"/>
      <c r="E53" s="193"/>
      <c r="F53" s="193"/>
      <c r="G53" s="194"/>
      <c r="H53" s="1045">
        <v>10</v>
      </c>
      <c r="I53" s="1045"/>
      <c r="J53" s="1045"/>
      <c r="K53" s="254">
        <v>3</v>
      </c>
      <c r="L53" s="254"/>
      <c r="M53" s="254"/>
      <c r="N53" s="254"/>
      <c r="O53" s="1045">
        <v>3</v>
      </c>
      <c r="P53" s="1045"/>
      <c r="Q53" s="1045"/>
      <c r="R53" s="1045"/>
      <c r="S53" s="1045">
        <v>1</v>
      </c>
      <c r="T53" s="1045"/>
      <c r="U53" s="1045"/>
      <c r="V53" s="1045"/>
      <c r="W53" s="241" t="s">
        <v>390</v>
      </c>
      <c r="X53" s="241"/>
      <c r="Y53" s="241"/>
      <c r="Z53" s="241"/>
      <c r="AA53" s="254">
        <f>1+2</f>
        <v>3</v>
      </c>
      <c r="AB53" s="254"/>
      <c r="AC53" s="254"/>
      <c r="AD53" s="254"/>
      <c r="AE53" s="429" t="s">
        <v>390</v>
      </c>
      <c r="AF53" s="429"/>
      <c r="AG53" s="430"/>
      <c r="AH53" s="4"/>
      <c r="AI53" s="241"/>
      <c r="AJ53" s="241"/>
      <c r="AK53" s="241"/>
      <c r="AL53" s="2"/>
      <c r="AM53" s="4"/>
    </row>
    <row r="54" spans="1:39" s="3" customFormat="1" ht="36.75" customHeight="1" x14ac:dyDescent="0.15">
      <c r="A54" s="192" t="s">
        <v>243</v>
      </c>
      <c r="B54" s="193"/>
      <c r="C54" s="193"/>
      <c r="D54" s="193"/>
      <c r="E54" s="193"/>
      <c r="F54" s="193"/>
      <c r="G54" s="194"/>
      <c r="H54" s="1045">
        <v>136</v>
      </c>
      <c r="I54" s="1045"/>
      <c r="J54" s="1045"/>
      <c r="K54" s="1045">
        <v>100</v>
      </c>
      <c r="L54" s="1045"/>
      <c r="M54" s="1045"/>
      <c r="N54" s="1045"/>
      <c r="O54" s="1045">
        <v>14</v>
      </c>
      <c r="P54" s="1045"/>
      <c r="Q54" s="1045"/>
      <c r="R54" s="1045"/>
      <c r="S54" s="1045">
        <v>10</v>
      </c>
      <c r="T54" s="1045"/>
      <c r="U54" s="1045"/>
      <c r="V54" s="1045"/>
      <c r="W54" s="254">
        <v>2</v>
      </c>
      <c r="X54" s="254"/>
      <c r="Y54" s="254"/>
      <c r="Z54" s="254"/>
      <c r="AA54" s="1045">
        <f>2+3+3</f>
        <v>8</v>
      </c>
      <c r="AB54" s="1045"/>
      <c r="AC54" s="1045"/>
      <c r="AD54" s="1045"/>
      <c r="AE54" s="1045">
        <v>2</v>
      </c>
      <c r="AF54" s="1045"/>
      <c r="AG54" s="1047"/>
      <c r="AH54" s="4"/>
      <c r="AI54" s="241"/>
      <c r="AJ54" s="241"/>
      <c r="AK54" s="241"/>
      <c r="AL54" s="2"/>
      <c r="AM54" s="4"/>
    </row>
    <row r="55" spans="1:39" s="3" customFormat="1" ht="38.25" customHeight="1" x14ac:dyDescent="0.15">
      <c r="A55" s="201" t="s">
        <v>196</v>
      </c>
      <c r="B55" s="202"/>
      <c r="C55" s="202"/>
      <c r="D55" s="202"/>
      <c r="E55" s="202"/>
      <c r="F55" s="202"/>
      <c r="G55" s="203"/>
      <c r="H55" s="1048">
        <v>0</v>
      </c>
      <c r="I55" s="1049"/>
      <c r="J55" s="1049"/>
      <c r="K55" s="1049" t="s">
        <v>390</v>
      </c>
      <c r="L55" s="1049"/>
      <c r="M55" s="1049"/>
      <c r="N55" s="1049"/>
      <c r="O55" s="1049" t="s">
        <v>390</v>
      </c>
      <c r="P55" s="1049"/>
      <c r="Q55" s="1049"/>
      <c r="R55" s="1049"/>
      <c r="S55" s="1049" t="s">
        <v>390</v>
      </c>
      <c r="T55" s="1049"/>
      <c r="U55" s="1049"/>
      <c r="V55" s="1049"/>
      <c r="W55" s="1050" t="s">
        <v>390</v>
      </c>
      <c r="X55" s="1050"/>
      <c r="Y55" s="1050"/>
      <c r="Z55" s="1050"/>
      <c r="AA55" s="1049" t="s">
        <v>390</v>
      </c>
      <c r="AB55" s="1049"/>
      <c r="AC55" s="1049"/>
      <c r="AD55" s="1049"/>
      <c r="AE55" s="1051" t="s">
        <v>390</v>
      </c>
      <c r="AF55" s="1051"/>
      <c r="AG55" s="1052"/>
      <c r="AH55" s="162"/>
      <c r="AI55" s="241"/>
      <c r="AJ55" s="241"/>
      <c r="AK55" s="241"/>
      <c r="AL55" s="2"/>
      <c r="AM55" s="4"/>
    </row>
    <row r="56" spans="1:39" s="4" customFormat="1" ht="12.95" customHeight="1" x14ac:dyDescent="0.15">
      <c r="A56" s="10"/>
      <c r="B56" s="11"/>
      <c r="C56" s="11"/>
      <c r="D56" s="11"/>
      <c r="E56" s="11"/>
      <c r="F56" s="11"/>
      <c r="G56" s="11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 t="s">
        <v>392</v>
      </c>
      <c r="AH56" s="2"/>
      <c r="AL56" s="2"/>
    </row>
    <row r="57" spans="1:39" s="4" customFormat="1" ht="12.95" customHeight="1" x14ac:dyDescent="0.15">
      <c r="B57" s="11"/>
      <c r="C57" s="11"/>
      <c r="D57" s="11"/>
      <c r="E57" s="11"/>
      <c r="F57" s="11"/>
      <c r="G57" s="11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L57" s="2"/>
    </row>
    <row r="58" spans="1:39" s="4" customFormat="1" ht="14.25" customHeight="1" x14ac:dyDescent="0.15">
      <c r="A58" s="2"/>
      <c r="B58" s="26"/>
      <c r="C58" s="26"/>
      <c r="D58" s="26"/>
      <c r="E58" s="26"/>
      <c r="F58" s="26"/>
      <c r="G58" s="26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14"/>
      <c r="U58" s="13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L58" s="2"/>
    </row>
    <row r="59" spans="1:39" s="4" customFormat="1" ht="20.100000000000001" customHeight="1" x14ac:dyDescent="0.15">
      <c r="A59" s="2"/>
      <c r="B59" s="26"/>
      <c r="C59" s="26"/>
      <c r="D59" s="26"/>
      <c r="E59" s="26"/>
      <c r="F59" s="26"/>
      <c r="G59" s="26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14"/>
      <c r="U59" s="13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L59" s="2"/>
    </row>
    <row r="60" spans="1:39" s="4" customFormat="1" ht="15.95" customHeight="1" x14ac:dyDescent="0.15">
      <c r="A60" s="2"/>
      <c r="B60" s="26"/>
      <c r="C60" s="26"/>
      <c r="D60" s="26"/>
      <c r="E60" s="26"/>
      <c r="F60" s="26"/>
      <c r="G60" s="26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14"/>
      <c r="U60" s="13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L60" s="2"/>
    </row>
    <row r="61" spans="1:39" s="1" customFormat="1" ht="15.95" customHeight="1" x14ac:dyDescent="0.15">
      <c r="A61" s="16" t="s">
        <v>51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G61" s="15" t="s">
        <v>52</v>
      </c>
      <c r="AH61" s="33"/>
      <c r="AL61" s="5"/>
    </row>
    <row r="62" spans="1:39" s="1" customFormat="1" ht="30" customHeight="1" x14ac:dyDescent="0.15">
      <c r="A62" s="256" t="s">
        <v>38</v>
      </c>
      <c r="B62" s="257"/>
      <c r="C62" s="257"/>
      <c r="D62" s="257"/>
      <c r="E62" s="257"/>
      <c r="F62" s="257"/>
      <c r="G62" s="258"/>
      <c r="H62" s="730" t="s">
        <v>45</v>
      </c>
      <c r="I62" s="251"/>
      <c r="J62" s="251"/>
      <c r="K62" s="251"/>
      <c r="L62" s="251"/>
      <c r="M62" s="400"/>
      <c r="N62" s="180" t="s">
        <v>46</v>
      </c>
      <c r="O62" s="180"/>
      <c r="P62" s="180"/>
      <c r="Q62" s="180"/>
      <c r="R62" s="180" t="s">
        <v>47</v>
      </c>
      <c r="S62" s="180"/>
      <c r="T62" s="180"/>
      <c r="U62" s="180"/>
      <c r="V62" s="180" t="s">
        <v>48</v>
      </c>
      <c r="W62" s="180"/>
      <c r="X62" s="180"/>
      <c r="Y62" s="180"/>
      <c r="Z62" s="180" t="s">
        <v>49</v>
      </c>
      <c r="AA62" s="180"/>
      <c r="AB62" s="180"/>
      <c r="AC62" s="180"/>
      <c r="AD62" s="182" t="s">
        <v>327</v>
      </c>
      <c r="AE62" s="182"/>
      <c r="AF62" s="182"/>
      <c r="AG62" s="183"/>
      <c r="AL62" s="5"/>
    </row>
    <row r="63" spans="1:39" s="1" customFormat="1" ht="30" customHeight="1" x14ac:dyDescent="0.15">
      <c r="A63" s="219" t="s">
        <v>371</v>
      </c>
      <c r="B63" s="220"/>
      <c r="C63" s="220"/>
      <c r="D63" s="220"/>
      <c r="E63" s="220"/>
      <c r="F63" s="220"/>
      <c r="G63" s="221"/>
      <c r="H63" s="732"/>
      <c r="I63" s="253"/>
      <c r="J63" s="253"/>
      <c r="K63" s="253"/>
      <c r="L63" s="253"/>
      <c r="M63" s="397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4"/>
      <c r="AE63" s="184"/>
      <c r="AF63" s="184"/>
      <c r="AG63" s="185"/>
      <c r="AL63" s="5"/>
    </row>
    <row r="64" spans="1:39" s="18" customFormat="1" ht="30" customHeight="1" x14ac:dyDescent="0.15">
      <c r="A64" s="198" t="s">
        <v>372</v>
      </c>
      <c r="B64" s="199"/>
      <c r="C64" s="199"/>
      <c r="D64" s="199"/>
      <c r="E64" s="199"/>
      <c r="F64" s="199"/>
      <c r="G64" s="200"/>
      <c r="H64" s="1031">
        <v>23632</v>
      </c>
      <c r="I64" s="1032"/>
      <c r="J64" s="1032"/>
      <c r="K64" s="1032"/>
      <c r="L64" s="1032"/>
      <c r="M64" s="1032"/>
      <c r="N64" s="1032">
        <v>2337</v>
      </c>
      <c r="O64" s="1032"/>
      <c r="P64" s="1032"/>
      <c r="Q64" s="1032"/>
      <c r="R64" s="1032">
        <v>2541</v>
      </c>
      <c r="S64" s="1032"/>
      <c r="T64" s="1032"/>
      <c r="U64" s="1032"/>
      <c r="V64" s="1032">
        <v>3367</v>
      </c>
      <c r="W64" s="1032"/>
      <c r="X64" s="1032"/>
      <c r="Y64" s="1032"/>
      <c r="Z64" s="1032">
        <v>2335</v>
      </c>
      <c r="AA64" s="1032"/>
      <c r="AB64" s="1032"/>
      <c r="AC64" s="1032"/>
      <c r="AD64" s="1032">
        <f>2820+2472+7760</f>
        <v>13052</v>
      </c>
      <c r="AE64" s="1032"/>
      <c r="AF64" s="1032"/>
      <c r="AG64" s="1033"/>
      <c r="AL64" s="170"/>
    </row>
    <row r="65" spans="1:38" s="3" customFormat="1" ht="30" customHeight="1" x14ac:dyDescent="0.15">
      <c r="A65" s="195" t="s">
        <v>238</v>
      </c>
      <c r="B65" s="196"/>
      <c r="C65" s="196"/>
      <c r="D65" s="196"/>
      <c r="E65" s="196"/>
      <c r="F65" s="196"/>
      <c r="G65" s="197"/>
      <c r="H65" s="1034">
        <v>8</v>
      </c>
      <c r="I65" s="1035"/>
      <c r="J65" s="1035"/>
      <c r="K65" s="1035"/>
      <c r="L65" s="1035"/>
      <c r="M65" s="1035"/>
      <c r="N65" s="1035">
        <v>8</v>
      </c>
      <c r="O65" s="1035"/>
      <c r="P65" s="1035"/>
      <c r="Q65" s="1035"/>
      <c r="R65" s="241" t="s">
        <v>390</v>
      </c>
      <c r="S65" s="241"/>
      <c r="T65" s="241"/>
      <c r="U65" s="241"/>
      <c r="V65" s="241" t="s">
        <v>390</v>
      </c>
      <c r="W65" s="241"/>
      <c r="X65" s="241"/>
      <c r="Y65" s="241"/>
      <c r="Z65" s="241" t="s">
        <v>390</v>
      </c>
      <c r="AA65" s="241"/>
      <c r="AB65" s="241"/>
      <c r="AC65" s="241"/>
      <c r="AD65" s="241" t="s">
        <v>390</v>
      </c>
      <c r="AE65" s="241"/>
      <c r="AF65" s="241"/>
      <c r="AG65" s="1036"/>
      <c r="AL65" s="101"/>
    </row>
    <row r="66" spans="1:38" s="3" customFormat="1" ht="30" customHeight="1" x14ac:dyDescent="0.15">
      <c r="A66" s="192" t="s">
        <v>342</v>
      </c>
      <c r="B66" s="193"/>
      <c r="C66" s="193"/>
      <c r="D66" s="193"/>
      <c r="E66" s="193"/>
      <c r="F66" s="193"/>
      <c r="G66" s="194"/>
      <c r="H66" s="1037" t="s">
        <v>390</v>
      </c>
      <c r="I66" s="241"/>
      <c r="J66" s="241"/>
      <c r="K66" s="241"/>
      <c r="L66" s="241"/>
      <c r="M66" s="241"/>
      <c r="N66" s="241" t="s">
        <v>390</v>
      </c>
      <c r="O66" s="241"/>
      <c r="P66" s="241"/>
      <c r="Q66" s="241"/>
      <c r="R66" s="241" t="s">
        <v>390</v>
      </c>
      <c r="S66" s="241"/>
      <c r="T66" s="241"/>
      <c r="U66" s="241"/>
      <c r="V66" s="241" t="s">
        <v>390</v>
      </c>
      <c r="W66" s="241"/>
      <c r="X66" s="241"/>
      <c r="Y66" s="241"/>
      <c r="Z66" s="241" t="s">
        <v>390</v>
      </c>
      <c r="AA66" s="241"/>
      <c r="AB66" s="241"/>
      <c r="AC66" s="241"/>
      <c r="AD66" s="241" t="s">
        <v>390</v>
      </c>
      <c r="AE66" s="241"/>
      <c r="AF66" s="241"/>
      <c r="AG66" s="1036"/>
      <c r="AL66" s="101"/>
    </row>
    <row r="67" spans="1:38" s="3" customFormat="1" ht="30" customHeight="1" x14ac:dyDescent="0.15">
      <c r="A67" s="195" t="s">
        <v>239</v>
      </c>
      <c r="B67" s="196"/>
      <c r="C67" s="196"/>
      <c r="D67" s="196"/>
      <c r="E67" s="196"/>
      <c r="F67" s="196"/>
      <c r="G67" s="197"/>
      <c r="H67" s="1034">
        <v>873</v>
      </c>
      <c r="I67" s="1035"/>
      <c r="J67" s="1035"/>
      <c r="K67" s="1035"/>
      <c r="L67" s="1035"/>
      <c r="M67" s="1035"/>
      <c r="N67" s="1035">
        <v>221</v>
      </c>
      <c r="O67" s="1035"/>
      <c r="P67" s="1035"/>
      <c r="Q67" s="1035"/>
      <c r="R67" s="1035">
        <v>196</v>
      </c>
      <c r="S67" s="1035"/>
      <c r="T67" s="1035"/>
      <c r="U67" s="1035"/>
      <c r="V67" s="1035">
        <v>260</v>
      </c>
      <c r="W67" s="1035"/>
      <c r="X67" s="1035"/>
      <c r="Y67" s="1035"/>
      <c r="Z67" s="1035">
        <v>72</v>
      </c>
      <c r="AA67" s="1035"/>
      <c r="AB67" s="1035"/>
      <c r="AC67" s="1035"/>
      <c r="AD67" s="1038">
        <f>69+55</f>
        <v>124</v>
      </c>
      <c r="AE67" s="1038"/>
      <c r="AF67" s="1038"/>
      <c r="AG67" s="1039"/>
      <c r="AL67" s="101"/>
    </row>
    <row r="68" spans="1:38" s="3" customFormat="1" ht="30" customHeight="1" x14ac:dyDescent="0.15">
      <c r="A68" s="195" t="s">
        <v>240</v>
      </c>
      <c r="B68" s="196"/>
      <c r="C68" s="196"/>
      <c r="D68" s="196"/>
      <c r="E68" s="196"/>
      <c r="F68" s="196"/>
      <c r="G68" s="197"/>
      <c r="H68" s="1034">
        <v>4351</v>
      </c>
      <c r="I68" s="1035"/>
      <c r="J68" s="1035"/>
      <c r="K68" s="1035"/>
      <c r="L68" s="1035"/>
      <c r="M68" s="1035"/>
      <c r="N68" s="1035">
        <v>163</v>
      </c>
      <c r="O68" s="1035"/>
      <c r="P68" s="1035"/>
      <c r="Q68" s="1035"/>
      <c r="R68" s="1035">
        <v>251</v>
      </c>
      <c r="S68" s="1035"/>
      <c r="T68" s="1035"/>
      <c r="U68" s="1035"/>
      <c r="V68" s="1035">
        <v>415</v>
      </c>
      <c r="W68" s="1035"/>
      <c r="X68" s="1035"/>
      <c r="Y68" s="1035"/>
      <c r="Z68" s="1035">
        <v>224</v>
      </c>
      <c r="AA68" s="1035"/>
      <c r="AB68" s="1035"/>
      <c r="AC68" s="1035"/>
      <c r="AD68" s="1038">
        <f>347+273+2678</f>
        <v>3298</v>
      </c>
      <c r="AE68" s="1038"/>
      <c r="AF68" s="1038"/>
      <c r="AG68" s="1039"/>
      <c r="AL68" s="101"/>
    </row>
    <row r="69" spans="1:38" s="3" customFormat="1" ht="30" customHeight="1" x14ac:dyDescent="0.15">
      <c r="A69" s="192" t="s">
        <v>241</v>
      </c>
      <c r="B69" s="193"/>
      <c r="C69" s="193"/>
      <c r="D69" s="193"/>
      <c r="E69" s="193"/>
      <c r="F69" s="193"/>
      <c r="G69" s="194"/>
      <c r="H69" s="1037" t="s">
        <v>390</v>
      </c>
      <c r="I69" s="241"/>
      <c r="J69" s="241"/>
      <c r="K69" s="241"/>
      <c r="L69" s="241"/>
      <c r="M69" s="241"/>
      <c r="N69" s="241" t="s">
        <v>390</v>
      </c>
      <c r="O69" s="241"/>
      <c r="P69" s="241"/>
      <c r="Q69" s="241"/>
      <c r="R69" s="241" t="s">
        <v>390</v>
      </c>
      <c r="S69" s="241"/>
      <c r="T69" s="241"/>
      <c r="U69" s="241"/>
      <c r="V69" s="241" t="s">
        <v>390</v>
      </c>
      <c r="W69" s="241"/>
      <c r="X69" s="241"/>
      <c r="Y69" s="241"/>
      <c r="Z69" s="241" t="s">
        <v>390</v>
      </c>
      <c r="AA69" s="241"/>
      <c r="AB69" s="241"/>
      <c r="AC69" s="241"/>
      <c r="AD69" s="241" t="s">
        <v>390</v>
      </c>
      <c r="AE69" s="241"/>
      <c r="AF69" s="241"/>
      <c r="AG69" s="1036"/>
    </row>
    <row r="70" spans="1:38" s="3" customFormat="1" ht="30" customHeight="1" x14ac:dyDescent="0.15">
      <c r="A70" s="195" t="s">
        <v>242</v>
      </c>
      <c r="B70" s="196"/>
      <c r="C70" s="196"/>
      <c r="D70" s="196"/>
      <c r="E70" s="196"/>
      <c r="F70" s="196"/>
      <c r="G70" s="197"/>
      <c r="H70" s="1034">
        <v>79</v>
      </c>
      <c r="I70" s="1035"/>
      <c r="J70" s="1035"/>
      <c r="K70" s="1035"/>
      <c r="L70" s="1035"/>
      <c r="M70" s="1035"/>
      <c r="N70" s="1035">
        <v>31</v>
      </c>
      <c r="O70" s="1035"/>
      <c r="P70" s="1035"/>
      <c r="Q70" s="1035"/>
      <c r="R70" s="1035">
        <v>37</v>
      </c>
      <c r="S70" s="1035"/>
      <c r="T70" s="1035"/>
      <c r="U70" s="1035"/>
      <c r="V70" s="1035">
        <v>11</v>
      </c>
      <c r="W70" s="1035"/>
      <c r="X70" s="1035"/>
      <c r="Y70" s="1035"/>
      <c r="Z70" s="241" t="s">
        <v>390</v>
      </c>
      <c r="AA70" s="241"/>
      <c r="AB70" s="241"/>
      <c r="AC70" s="241"/>
      <c r="AD70" s="241" t="s">
        <v>390</v>
      </c>
      <c r="AE70" s="241"/>
      <c r="AF70" s="241"/>
      <c r="AG70" s="1036"/>
    </row>
    <row r="71" spans="1:38" s="3" customFormat="1" ht="30" customHeight="1" x14ac:dyDescent="0.15">
      <c r="A71" s="195" t="s">
        <v>334</v>
      </c>
      <c r="B71" s="196"/>
      <c r="C71" s="196"/>
      <c r="D71" s="196"/>
      <c r="E71" s="196"/>
      <c r="F71" s="196"/>
      <c r="G71" s="197"/>
      <c r="H71" s="1034">
        <v>2091</v>
      </c>
      <c r="I71" s="1035"/>
      <c r="J71" s="1035"/>
      <c r="K71" s="1035"/>
      <c r="L71" s="1035"/>
      <c r="M71" s="1035"/>
      <c r="N71" s="1035">
        <v>11</v>
      </c>
      <c r="O71" s="1035"/>
      <c r="P71" s="1035"/>
      <c r="Q71" s="1035"/>
      <c r="R71" s="1035">
        <v>68</v>
      </c>
      <c r="S71" s="1035"/>
      <c r="T71" s="1035"/>
      <c r="U71" s="1035"/>
      <c r="V71" s="1035">
        <v>111</v>
      </c>
      <c r="W71" s="1035"/>
      <c r="X71" s="1035"/>
      <c r="Y71" s="1035"/>
      <c r="Z71" s="1035">
        <v>131</v>
      </c>
      <c r="AA71" s="1035"/>
      <c r="AB71" s="1035"/>
      <c r="AC71" s="1035"/>
      <c r="AD71" s="1038">
        <f>426+491+853</f>
        <v>1770</v>
      </c>
      <c r="AE71" s="1038"/>
      <c r="AF71" s="1038"/>
      <c r="AG71" s="1039"/>
    </row>
    <row r="72" spans="1:38" s="3" customFormat="1" ht="30" customHeight="1" x14ac:dyDescent="0.15">
      <c r="A72" s="195" t="s">
        <v>335</v>
      </c>
      <c r="B72" s="196"/>
      <c r="C72" s="196"/>
      <c r="D72" s="196"/>
      <c r="E72" s="196"/>
      <c r="F72" s="196"/>
      <c r="G72" s="197"/>
      <c r="H72" s="1034">
        <v>4089</v>
      </c>
      <c r="I72" s="1035"/>
      <c r="J72" s="1035"/>
      <c r="K72" s="1035"/>
      <c r="L72" s="1035"/>
      <c r="M72" s="1035"/>
      <c r="N72" s="1035">
        <v>548</v>
      </c>
      <c r="O72" s="1035"/>
      <c r="P72" s="1035"/>
      <c r="Q72" s="1035"/>
      <c r="R72" s="1035">
        <v>433</v>
      </c>
      <c r="S72" s="1035"/>
      <c r="T72" s="1035"/>
      <c r="U72" s="1035"/>
      <c r="V72" s="1035">
        <v>691</v>
      </c>
      <c r="W72" s="1035"/>
      <c r="X72" s="1035"/>
      <c r="Y72" s="1035"/>
      <c r="Z72" s="1035">
        <v>718</v>
      </c>
      <c r="AA72" s="1035"/>
      <c r="AB72" s="1035"/>
      <c r="AC72" s="1035"/>
      <c r="AD72" s="1038">
        <f>425+675+599</f>
        <v>1699</v>
      </c>
      <c r="AE72" s="1038"/>
      <c r="AF72" s="1038"/>
      <c r="AG72" s="1039"/>
    </row>
    <row r="73" spans="1:38" s="3" customFormat="1" ht="30" customHeight="1" x14ac:dyDescent="0.15">
      <c r="A73" s="195" t="s">
        <v>336</v>
      </c>
      <c r="B73" s="196"/>
      <c r="C73" s="196"/>
      <c r="D73" s="196"/>
      <c r="E73" s="196"/>
      <c r="F73" s="196"/>
      <c r="G73" s="197"/>
      <c r="H73" s="1034">
        <v>366</v>
      </c>
      <c r="I73" s="1035"/>
      <c r="J73" s="1035"/>
      <c r="K73" s="1035"/>
      <c r="L73" s="1035"/>
      <c r="M73" s="1035"/>
      <c r="N73" s="1035">
        <v>22</v>
      </c>
      <c r="O73" s="1035"/>
      <c r="P73" s="1035"/>
      <c r="Q73" s="1035"/>
      <c r="R73" s="1035">
        <v>44</v>
      </c>
      <c r="S73" s="1035"/>
      <c r="T73" s="1035"/>
      <c r="U73" s="1035"/>
      <c r="V73" s="1035">
        <v>135</v>
      </c>
      <c r="W73" s="1035"/>
      <c r="X73" s="1035"/>
      <c r="Y73" s="1035"/>
      <c r="Z73" s="1035">
        <v>95</v>
      </c>
      <c r="AA73" s="1035"/>
      <c r="AB73" s="1035"/>
      <c r="AC73" s="1035"/>
      <c r="AD73" s="1038">
        <f>70</f>
        <v>70</v>
      </c>
      <c r="AE73" s="1038"/>
      <c r="AF73" s="1038"/>
      <c r="AG73" s="1039"/>
    </row>
    <row r="74" spans="1:38" s="3" customFormat="1" ht="30" customHeight="1" x14ac:dyDescent="0.15">
      <c r="A74" s="192" t="s">
        <v>337</v>
      </c>
      <c r="B74" s="193"/>
      <c r="C74" s="193"/>
      <c r="D74" s="193"/>
      <c r="E74" s="193"/>
      <c r="F74" s="193"/>
      <c r="G74" s="194"/>
      <c r="H74" s="1034">
        <v>686</v>
      </c>
      <c r="I74" s="1035"/>
      <c r="J74" s="1035"/>
      <c r="K74" s="1035"/>
      <c r="L74" s="1035"/>
      <c r="M74" s="1035"/>
      <c r="N74" s="1035">
        <v>327</v>
      </c>
      <c r="O74" s="1035"/>
      <c r="P74" s="1035"/>
      <c r="Q74" s="1035"/>
      <c r="R74" s="1035">
        <v>151</v>
      </c>
      <c r="S74" s="1035"/>
      <c r="T74" s="1035"/>
      <c r="U74" s="1035"/>
      <c r="V74" s="1035">
        <v>93</v>
      </c>
      <c r="W74" s="1035"/>
      <c r="X74" s="1035"/>
      <c r="Y74" s="1035"/>
      <c r="Z74" s="1035">
        <v>22</v>
      </c>
      <c r="AA74" s="1035"/>
      <c r="AB74" s="1035"/>
      <c r="AC74" s="1035"/>
      <c r="AD74" s="1038">
        <f>33+60</f>
        <v>93</v>
      </c>
      <c r="AE74" s="1038"/>
      <c r="AF74" s="1038"/>
      <c r="AG74" s="1039"/>
    </row>
    <row r="75" spans="1:38" s="3" customFormat="1" ht="30" customHeight="1" x14ac:dyDescent="0.15">
      <c r="A75" s="195" t="s">
        <v>331</v>
      </c>
      <c r="B75" s="196"/>
      <c r="C75" s="196"/>
      <c r="D75" s="196"/>
      <c r="E75" s="196"/>
      <c r="F75" s="196"/>
      <c r="G75" s="197"/>
      <c r="H75" s="1034">
        <v>338</v>
      </c>
      <c r="I75" s="1035"/>
      <c r="J75" s="1035"/>
      <c r="K75" s="1035"/>
      <c r="L75" s="1035"/>
      <c r="M75" s="1035"/>
      <c r="N75" s="1035">
        <v>108</v>
      </c>
      <c r="O75" s="1035"/>
      <c r="P75" s="1035"/>
      <c r="Q75" s="1035"/>
      <c r="R75" s="1035">
        <v>97</v>
      </c>
      <c r="S75" s="1035"/>
      <c r="T75" s="1035"/>
      <c r="U75" s="1035"/>
      <c r="V75" s="1035">
        <v>65</v>
      </c>
      <c r="W75" s="1035"/>
      <c r="X75" s="1035"/>
      <c r="Y75" s="1035"/>
      <c r="Z75" s="1038">
        <v>23</v>
      </c>
      <c r="AA75" s="1038"/>
      <c r="AB75" s="1038"/>
      <c r="AC75" s="1038"/>
      <c r="AD75" s="1035">
        <v>45</v>
      </c>
      <c r="AE75" s="1035"/>
      <c r="AF75" s="1035"/>
      <c r="AG75" s="1040"/>
    </row>
    <row r="76" spans="1:38" s="3" customFormat="1" ht="30" customHeight="1" x14ac:dyDescent="0.15">
      <c r="A76" s="192" t="s">
        <v>338</v>
      </c>
      <c r="B76" s="193"/>
      <c r="C76" s="193"/>
      <c r="D76" s="193"/>
      <c r="E76" s="193"/>
      <c r="F76" s="193"/>
      <c r="G76" s="194"/>
      <c r="H76" s="1034">
        <v>2250</v>
      </c>
      <c r="I76" s="1035"/>
      <c r="J76" s="1035"/>
      <c r="K76" s="1035"/>
      <c r="L76" s="1035"/>
      <c r="M76" s="1035"/>
      <c r="N76" s="1035">
        <v>196</v>
      </c>
      <c r="O76" s="1035"/>
      <c r="P76" s="1035"/>
      <c r="Q76" s="1035"/>
      <c r="R76" s="1035">
        <v>306</v>
      </c>
      <c r="S76" s="1035"/>
      <c r="T76" s="1035"/>
      <c r="U76" s="1035"/>
      <c r="V76" s="1035">
        <v>512</v>
      </c>
      <c r="W76" s="1035"/>
      <c r="X76" s="1035"/>
      <c r="Y76" s="1035"/>
      <c r="Z76" s="1035">
        <v>518</v>
      </c>
      <c r="AA76" s="1035"/>
      <c r="AB76" s="1035"/>
      <c r="AC76" s="1035"/>
      <c r="AD76" s="1035">
        <f>650+68</f>
        <v>718</v>
      </c>
      <c r="AE76" s="1035"/>
      <c r="AF76" s="1035"/>
      <c r="AG76" s="1040"/>
    </row>
    <row r="77" spans="1:38" s="3" customFormat="1" ht="30" customHeight="1" x14ac:dyDescent="0.15">
      <c r="A77" s="248" t="s">
        <v>332</v>
      </c>
      <c r="B77" s="249"/>
      <c r="C77" s="249"/>
      <c r="D77" s="249"/>
      <c r="E77" s="249"/>
      <c r="F77" s="249"/>
      <c r="G77" s="250"/>
      <c r="H77" s="1034">
        <v>1065</v>
      </c>
      <c r="I77" s="1035"/>
      <c r="J77" s="1035"/>
      <c r="K77" s="1035"/>
      <c r="L77" s="1035"/>
      <c r="M77" s="1035"/>
      <c r="N77" s="1035">
        <v>257</v>
      </c>
      <c r="O77" s="1035"/>
      <c r="P77" s="1035"/>
      <c r="Q77" s="1035"/>
      <c r="R77" s="1035">
        <v>208</v>
      </c>
      <c r="S77" s="1035"/>
      <c r="T77" s="1035"/>
      <c r="U77" s="1035"/>
      <c r="V77" s="1035">
        <v>218</v>
      </c>
      <c r="W77" s="1035"/>
      <c r="X77" s="1035"/>
      <c r="Y77" s="1035"/>
      <c r="Z77" s="1035">
        <v>97</v>
      </c>
      <c r="AA77" s="1035"/>
      <c r="AB77" s="1035"/>
      <c r="AC77" s="1035"/>
      <c r="AD77" s="1035">
        <f>108+61+116</f>
        <v>285</v>
      </c>
      <c r="AE77" s="1035"/>
      <c r="AF77" s="1035"/>
      <c r="AG77" s="1040"/>
    </row>
    <row r="78" spans="1:38" s="3" customFormat="1" ht="30" customHeight="1" x14ac:dyDescent="0.15">
      <c r="A78" s="248" t="s">
        <v>341</v>
      </c>
      <c r="B78" s="249"/>
      <c r="C78" s="249"/>
      <c r="D78" s="249"/>
      <c r="E78" s="249"/>
      <c r="F78" s="249"/>
      <c r="G78" s="250"/>
      <c r="H78" s="1034">
        <v>1848</v>
      </c>
      <c r="I78" s="1035"/>
      <c r="J78" s="1035"/>
      <c r="K78" s="1035"/>
      <c r="L78" s="1035"/>
      <c r="M78" s="1035"/>
      <c r="N78" s="1035">
        <v>103</v>
      </c>
      <c r="O78" s="1035"/>
      <c r="P78" s="1035"/>
      <c r="Q78" s="1035"/>
      <c r="R78" s="1035">
        <v>206</v>
      </c>
      <c r="S78" s="1035"/>
      <c r="T78" s="1035"/>
      <c r="U78" s="1035"/>
      <c r="V78" s="1035">
        <v>162</v>
      </c>
      <c r="W78" s="1035"/>
      <c r="X78" s="1035"/>
      <c r="Y78" s="1035"/>
      <c r="Z78" s="1035">
        <v>149</v>
      </c>
      <c r="AA78" s="1035"/>
      <c r="AB78" s="1035"/>
      <c r="AC78" s="1035"/>
      <c r="AD78" s="1035">
        <f>166+135+927</f>
        <v>1228</v>
      </c>
      <c r="AE78" s="1035"/>
      <c r="AF78" s="1035"/>
      <c r="AG78" s="1040"/>
    </row>
    <row r="79" spans="1:38" s="3" customFormat="1" ht="30" customHeight="1" x14ac:dyDescent="0.15">
      <c r="A79" s="195" t="s">
        <v>340</v>
      </c>
      <c r="B79" s="196"/>
      <c r="C79" s="196"/>
      <c r="D79" s="196"/>
      <c r="E79" s="196"/>
      <c r="F79" s="196"/>
      <c r="G79" s="197"/>
      <c r="H79" s="1034">
        <v>4052</v>
      </c>
      <c r="I79" s="1035"/>
      <c r="J79" s="1035"/>
      <c r="K79" s="1035"/>
      <c r="L79" s="1035"/>
      <c r="M79" s="1035"/>
      <c r="N79" s="1035">
        <v>137</v>
      </c>
      <c r="O79" s="1035"/>
      <c r="P79" s="1035"/>
      <c r="Q79" s="1035"/>
      <c r="R79" s="1035">
        <v>420</v>
      </c>
      <c r="S79" s="1035"/>
      <c r="T79" s="1035"/>
      <c r="U79" s="1035"/>
      <c r="V79" s="1035">
        <v>546</v>
      </c>
      <c r="W79" s="1035"/>
      <c r="X79" s="1035"/>
      <c r="Y79" s="1035"/>
      <c r="Z79" s="1035">
        <v>245</v>
      </c>
      <c r="AA79" s="1035"/>
      <c r="AB79" s="1035"/>
      <c r="AC79" s="1035"/>
      <c r="AD79" s="1035">
        <f>364+421+1919</f>
        <v>2704</v>
      </c>
      <c r="AE79" s="1035"/>
      <c r="AF79" s="1035"/>
      <c r="AG79" s="1040"/>
    </row>
    <row r="80" spans="1:38" s="3" customFormat="1" ht="30" customHeight="1" x14ac:dyDescent="0.15">
      <c r="A80" s="248" t="s">
        <v>197</v>
      </c>
      <c r="B80" s="249"/>
      <c r="C80" s="249"/>
      <c r="D80" s="249"/>
      <c r="E80" s="249"/>
      <c r="F80" s="249"/>
      <c r="G80" s="250"/>
      <c r="H80" s="1034">
        <v>320</v>
      </c>
      <c r="I80" s="1035"/>
      <c r="J80" s="1035"/>
      <c r="K80" s="1035"/>
      <c r="L80" s="1035"/>
      <c r="M80" s="1035"/>
      <c r="N80" s="1035">
        <v>12</v>
      </c>
      <c r="O80" s="1035"/>
      <c r="P80" s="1035"/>
      <c r="Q80" s="1035"/>
      <c r="R80" s="1035">
        <v>18</v>
      </c>
      <c r="S80" s="1035"/>
      <c r="T80" s="1035"/>
      <c r="U80" s="1035"/>
      <c r="V80" s="1035">
        <v>12</v>
      </c>
      <c r="W80" s="1035"/>
      <c r="X80" s="1035"/>
      <c r="Y80" s="1035"/>
      <c r="Z80" s="1038" t="s">
        <v>390</v>
      </c>
      <c r="AA80" s="1038"/>
      <c r="AB80" s="1038"/>
      <c r="AC80" s="1038"/>
      <c r="AD80" s="1035">
        <f>30+248</f>
        <v>278</v>
      </c>
      <c r="AE80" s="1035"/>
      <c r="AF80" s="1035"/>
      <c r="AG80" s="1040"/>
    </row>
    <row r="81" spans="1:34" s="3" customFormat="1" ht="27.75" customHeight="1" x14ac:dyDescent="0.15">
      <c r="A81" s="192" t="s">
        <v>243</v>
      </c>
      <c r="B81" s="193"/>
      <c r="C81" s="193"/>
      <c r="D81" s="193"/>
      <c r="E81" s="193"/>
      <c r="F81" s="193"/>
      <c r="G81" s="194"/>
      <c r="H81" s="1034">
        <v>1216</v>
      </c>
      <c r="I81" s="1035"/>
      <c r="J81" s="1035"/>
      <c r="K81" s="1035"/>
      <c r="L81" s="1035"/>
      <c r="M81" s="1035"/>
      <c r="N81" s="1035">
        <v>193</v>
      </c>
      <c r="O81" s="1035"/>
      <c r="P81" s="1035"/>
      <c r="Q81" s="1035"/>
      <c r="R81" s="1035">
        <v>106</v>
      </c>
      <c r="S81" s="1035"/>
      <c r="T81" s="1035"/>
      <c r="U81" s="1035"/>
      <c r="V81" s="1035">
        <v>136</v>
      </c>
      <c r="W81" s="1035"/>
      <c r="X81" s="1035"/>
      <c r="Y81" s="1035"/>
      <c r="Z81" s="1035">
        <v>41</v>
      </c>
      <c r="AA81" s="1035"/>
      <c r="AB81" s="1035"/>
      <c r="AC81" s="1035"/>
      <c r="AD81" s="1035">
        <f>87+233+420</f>
        <v>740</v>
      </c>
      <c r="AE81" s="1035"/>
      <c r="AF81" s="1035"/>
      <c r="AG81" s="1040"/>
    </row>
    <row r="82" spans="1:34" s="4" customFormat="1" ht="27.75" customHeight="1" x14ac:dyDescent="0.15">
      <c r="A82" s="201" t="s">
        <v>196</v>
      </c>
      <c r="B82" s="202"/>
      <c r="C82" s="202"/>
      <c r="D82" s="202"/>
      <c r="E82" s="202"/>
      <c r="F82" s="202"/>
      <c r="G82" s="203"/>
      <c r="H82" s="1034" t="s">
        <v>390</v>
      </c>
      <c r="I82" s="1035"/>
      <c r="J82" s="1035"/>
      <c r="K82" s="1035"/>
      <c r="L82" s="1035"/>
      <c r="M82" s="1035"/>
      <c r="N82" s="1041" t="s">
        <v>390</v>
      </c>
      <c r="O82" s="1041"/>
      <c r="P82" s="1041"/>
      <c r="Q82" s="1041"/>
      <c r="R82" s="1041" t="s">
        <v>390</v>
      </c>
      <c r="S82" s="1041"/>
      <c r="T82" s="1041"/>
      <c r="U82" s="1041"/>
      <c r="V82" s="1041" t="s">
        <v>390</v>
      </c>
      <c r="W82" s="1041"/>
      <c r="X82" s="1041"/>
      <c r="Y82" s="1041"/>
      <c r="Z82" s="1041" t="s">
        <v>390</v>
      </c>
      <c r="AA82" s="1041"/>
      <c r="AB82" s="1041"/>
      <c r="AC82" s="1041"/>
      <c r="AD82" s="1041" t="s">
        <v>390</v>
      </c>
      <c r="AE82" s="1041"/>
      <c r="AF82" s="1041"/>
      <c r="AG82" s="1042"/>
    </row>
    <row r="83" spans="1:34" s="4" customFormat="1" ht="12.95" customHeight="1" x14ac:dyDescent="0.15">
      <c r="A83" s="10"/>
      <c r="B83" s="11"/>
      <c r="C83" s="11"/>
      <c r="D83" s="11"/>
      <c r="E83" s="11"/>
      <c r="F83" s="11"/>
      <c r="G83" s="11"/>
      <c r="H83" s="31"/>
      <c r="I83" s="31"/>
      <c r="J83" s="31"/>
      <c r="K83" s="31"/>
      <c r="L83" s="31"/>
      <c r="M83" s="31"/>
      <c r="N83" s="31"/>
      <c r="O83" s="31"/>
      <c r="P83" s="12"/>
      <c r="Q83" s="12"/>
      <c r="R83" s="12"/>
      <c r="S83" s="12"/>
      <c r="T83" s="14"/>
      <c r="U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 t="s">
        <v>393</v>
      </c>
      <c r="AH83" s="14"/>
    </row>
    <row r="84" spans="1:34" s="4" customFormat="1" ht="14.25" customHeight="1" x14ac:dyDescent="0.15">
      <c r="B84" s="11"/>
      <c r="C84" s="11"/>
      <c r="D84" s="11"/>
      <c r="E84" s="11"/>
      <c r="F84" s="11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</row>
    <row r="85" spans="1:34" s="18" customFormat="1" ht="20.100000000000001" customHeight="1" x14ac:dyDescent="0.15">
      <c r="A85" s="2"/>
      <c r="B85" s="26"/>
      <c r="C85" s="26"/>
      <c r="D85" s="26"/>
      <c r="E85" s="26"/>
      <c r="F85" s="26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14"/>
      <c r="T85" s="13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s="18" customFormat="1" ht="15.95" customHeight="1" x14ac:dyDescent="0.15">
      <c r="A86" s="606" t="s">
        <v>53</v>
      </c>
      <c r="B86" s="606"/>
      <c r="C86" s="606"/>
      <c r="D86" s="606"/>
      <c r="E86" s="606"/>
      <c r="F86" s="606"/>
      <c r="G86" s="606"/>
      <c r="H86" s="606"/>
      <c r="I86" s="606"/>
      <c r="J86" s="606"/>
      <c r="K86" s="606"/>
      <c r="L86" s="606"/>
      <c r="M86" s="606"/>
      <c r="N86" s="606"/>
      <c r="O86" s="606"/>
      <c r="P86" s="606"/>
      <c r="Q86" s="606"/>
      <c r="R86" s="606"/>
      <c r="S86" s="606"/>
      <c r="T86" s="606"/>
      <c r="U86" s="606"/>
      <c r="V86" s="606"/>
      <c r="W86" s="606"/>
      <c r="X86" s="606"/>
      <c r="Y86" s="606"/>
      <c r="Z86" s="606"/>
      <c r="AA86" s="606"/>
      <c r="AB86" s="606"/>
      <c r="AC86" s="606"/>
      <c r="AD86" s="606"/>
      <c r="AE86" s="606"/>
      <c r="AF86" s="606"/>
      <c r="AG86" s="606"/>
    </row>
    <row r="87" spans="1:34" s="18" customFormat="1" ht="20.100000000000001" customHeight="1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</row>
    <row r="88" spans="1:34" s="1" customFormat="1" ht="15.95" customHeight="1" x14ac:dyDescent="0.15">
      <c r="A88" s="6" t="s">
        <v>54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18"/>
    </row>
    <row r="89" spans="1:34" s="36" customFormat="1" ht="15.95" customHeight="1" x14ac:dyDescent="0.15">
      <c r="A89" s="34"/>
      <c r="B89" s="1" t="s">
        <v>410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35" t="s">
        <v>55</v>
      </c>
      <c r="AH89" s="1"/>
    </row>
    <row r="90" spans="1:34" s="36" customFormat="1" ht="15.95" customHeight="1" x14ac:dyDescent="0.15">
      <c r="A90" s="228" t="s">
        <v>181</v>
      </c>
      <c r="B90" s="229"/>
      <c r="C90" s="229"/>
      <c r="D90" s="229"/>
      <c r="E90" s="229"/>
      <c r="F90" s="229"/>
      <c r="G90" s="229"/>
      <c r="H90" s="229"/>
      <c r="I90" s="229"/>
      <c r="J90" s="229"/>
      <c r="K90" s="229"/>
      <c r="L90" s="229"/>
      <c r="M90" s="721">
        <v>30</v>
      </c>
      <c r="N90" s="722"/>
      <c r="O90" s="722"/>
      <c r="P90" s="722"/>
      <c r="Q90" s="722"/>
      <c r="R90" s="722"/>
      <c r="S90" s="723"/>
      <c r="T90" s="886" t="s">
        <v>443</v>
      </c>
      <c r="U90" s="886"/>
      <c r="V90" s="886"/>
      <c r="W90" s="886"/>
      <c r="X90" s="886"/>
      <c r="Y90" s="886"/>
      <c r="Z90" s="886"/>
      <c r="AA90" s="927">
        <v>2</v>
      </c>
      <c r="AB90" s="928"/>
      <c r="AC90" s="928"/>
      <c r="AD90" s="928"/>
      <c r="AE90" s="928"/>
      <c r="AF90" s="928"/>
      <c r="AG90" s="929"/>
    </row>
    <row r="91" spans="1:34" s="37" customFormat="1" ht="30" customHeight="1" x14ac:dyDescent="0.15">
      <c r="A91" s="230" t="s">
        <v>56</v>
      </c>
      <c r="B91" s="231"/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724"/>
      <c r="N91" s="725"/>
      <c r="O91" s="725"/>
      <c r="P91" s="725"/>
      <c r="Q91" s="725"/>
      <c r="R91" s="725"/>
      <c r="S91" s="726"/>
      <c r="T91" s="887"/>
      <c r="U91" s="887"/>
      <c r="V91" s="887"/>
      <c r="W91" s="887"/>
      <c r="X91" s="887"/>
      <c r="Y91" s="887"/>
      <c r="Z91" s="887"/>
      <c r="AA91" s="930"/>
      <c r="AB91" s="931"/>
      <c r="AC91" s="931"/>
      <c r="AD91" s="931"/>
      <c r="AE91" s="931"/>
      <c r="AF91" s="931"/>
      <c r="AG91" s="932"/>
      <c r="AH91" s="36"/>
    </row>
    <row r="92" spans="1:34" s="37" customFormat="1" ht="30" customHeight="1" x14ac:dyDescent="0.15">
      <c r="A92" s="892" t="s">
        <v>39</v>
      </c>
      <c r="B92" s="893"/>
      <c r="C92" s="893"/>
      <c r="D92" s="893"/>
      <c r="E92" s="893"/>
      <c r="F92" s="893"/>
      <c r="G92" s="893"/>
      <c r="H92" s="893"/>
      <c r="I92" s="893"/>
      <c r="J92" s="893"/>
      <c r="K92" s="893"/>
      <c r="L92" s="894"/>
      <c r="M92" s="719">
        <v>77</v>
      </c>
      <c r="N92" s="720"/>
      <c r="O92" s="720"/>
      <c r="P92" s="720"/>
      <c r="Q92" s="720"/>
      <c r="R92" s="720"/>
      <c r="S92" s="720"/>
      <c r="T92" s="720">
        <v>79</v>
      </c>
      <c r="U92" s="720"/>
      <c r="V92" s="720"/>
      <c r="W92" s="720"/>
      <c r="X92" s="720"/>
      <c r="Y92" s="720"/>
      <c r="Z92" s="720"/>
      <c r="AA92" s="890">
        <v>82</v>
      </c>
      <c r="AB92" s="890"/>
      <c r="AC92" s="890"/>
      <c r="AD92" s="890"/>
      <c r="AE92" s="890"/>
      <c r="AF92" s="890"/>
      <c r="AG92" s="891"/>
    </row>
    <row r="93" spans="1:34" s="36" customFormat="1" ht="30" customHeight="1" x14ac:dyDescent="0.15">
      <c r="A93" s="38"/>
      <c r="B93" s="39"/>
      <c r="C93" s="208" t="s">
        <v>57</v>
      </c>
      <c r="D93" s="208"/>
      <c r="E93" s="208"/>
      <c r="F93" s="208"/>
      <c r="G93" s="208"/>
      <c r="H93" s="208"/>
      <c r="I93" s="208"/>
      <c r="J93" s="208"/>
      <c r="K93" s="208"/>
      <c r="L93" s="369"/>
      <c r="M93" s="377">
        <v>3936</v>
      </c>
      <c r="N93" s="223"/>
      <c r="O93" s="223"/>
      <c r="P93" s="223"/>
      <c r="Q93" s="223"/>
      <c r="R93" s="223"/>
      <c r="S93" s="223"/>
      <c r="T93" s="223">
        <v>3923</v>
      </c>
      <c r="U93" s="223"/>
      <c r="V93" s="223"/>
      <c r="W93" s="223"/>
      <c r="X93" s="223"/>
      <c r="Y93" s="223"/>
      <c r="Z93" s="223"/>
      <c r="AA93" s="372">
        <v>3946</v>
      </c>
      <c r="AB93" s="372"/>
      <c r="AC93" s="372"/>
      <c r="AD93" s="372"/>
      <c r="AE93" s="372"/>
      <c r="AF93" s="372"/>
      <c r="AG93" s="373"/>
      <c r="AH93" s="37"/>
    </row>
    <row r="94" spans="1:34" s="36" customFormat="1" ht="30" customHeight="1" x14ac:dyDescent="0.15">
      <c r="A94" s="40"/>
      <c r="B94" s="41"/>
      <c r="C94" s="39"/>
      <c r="D94" s="39"/>
      <c r="E94" s="39"/>
      <c r="F94" s="39"/>
      <c r="G94" s="39"/>
      <c r="H94" s="39"/>
      <c r="I94" s="39"/>
      <c r="J94" s="370" t="s">
        <v>58</v>
      </c>
      <c r="K94" s="370"/>
      <c r="L94" s="371"/>
      <c r="M94" s="377">
        <v>3068</v>
      </c>
      <c r="N94" s="223"/>
      <c r="O94" s="223"/>
      <c r="P94" s="223"/>
      <c r="Q94" s="223"/>
      <c r="R94" s="223"/>
      <c r="S94" s="223"/>
      <c r="T94" s="223">
        <v>3049</v>
      </c>
      <c r="U94" s="223"/>
      <c r="V94" s="223"/>
      <c r="W94" s="223"/>
      <c r="X94" s="223"/>
      <c r="Y94" s="223"/>
      <c r="Z94" s="223"/>
      <c r="AA94" s="372">
        <v>3098</v>
      </c>
      <c r="AB94" s="372"/>
      <c r="AC94" s="372"/>
      <c r="AD94" s="372"/>
      <c r="AE94" s="372"/>
      <c r="AF94" s="372"/>
      <c r="AG94" s="373"/>
    </row>
    <row r="95" spans="1:34" s="36" customFormat="1" ht="39.950000000000003" customHeight="1" x14ac:dyDescent="0.15">
      <c r="A95" s="40"/>
      <c r="B95" s="39"/>
      <c r="C95" s="39"/>
      <c r="D95" s="39"/>
      <c r="E95" s="39"/>
      <c r="F95" s="39"/>
      <c r="G95" s="39"/>
      <c r="H95" s="39"/>
      <c r="I95" s="39"/>
      <c r="J95" s="370" t="s">
        <v>59</v>
      </c>
      <c r="K95" s="370"/>
      <c r="L95" s="371"/>
      <c r="M95" s="377">
        <v>868</v>
      </c>
      <c r="N95" s="223"/>
      <c r="O95" s="223"/>
      <c r="P95" s="223"/>
      <c r="Q95" s="223"/>
      <c r="R95" s="223"/>
      <c r="S95" s="223"/>
      <c r="T95" s="223">
        <v>874</v>
      </c>
      <c r="U95" s="223"/>
      <c r="V95" s="223"/>
      <c r="W95" s="223"/>
      <c r="X95" s="223"/>
      <c r="Y95" s="223"/>
      <c r="Z95" s="223"/>
      <c r="AA95" s="372">
        <v>848</v>
      </c>
      <c r="AB95" s="372"/>
      <c r="AC95" s="372"/>
      <c r="AD95" s="372"/>
      <c r="AE95" s="372"/>
      <c r="AF95" s="372"/>
      <c r="AG95" s="373"/>
    </row>
    <row r="96" spans="1:34" s="36" customFormat="1" ht="30" customHeight="1" x14ac:dyDescent="0.15">
      <c r="A96" s="40"/>
      <c r="B96" s="39"/>
      <c r="C96" s="189" t="s">
        <v>218</v>
      </c>
      <c r="D96" s="189"/>
      <c r="E96" s="189"/>
      <c r="F96" s="189"/>
      <c r="G96" s="189"/>
      <c r="H96" s="189"/>
      <c r="I96" s="189"/>
      <c r="J96" s="189"/>
      <c r="K96" s="189"/>
      <c r="L96" s="190"/>
      <c r="M96" s="377">
        <v>10</v>
      </c>
      <c r="N96" s="223"/>
      <c r="O96" s="223"/>
      <c r="P96" s="223"/>
      <c r="Q96" s="223"/>
      <c r="R96" s="223"/>
      <c r="S96" s="223"/>
      <c r="T96" s="223">
        <v>8</v>
      </c>
      <c r="U96" s="223"/>
      <c r="V96" s="223"/>
      <c r="W96" s="223"/>
      <c r="X96" s="223"/>
      <c r="Y96" s="223"/>
      <c r="Z96" s="223"/>
      <c r="AA96" s="372">
        <v>5</v>
      </c>
      <c r="AB96" s="372"/>
      <c r="AC96" s="372"/>
      <c r="AD96" s="372"/>
      <c r="AE96" s="372"/>
      <c r="AF96" s="372"/>
      <c r="AG96" s="373"/>
    </row>
    <row r="97" spans="1:36" s="36" customFormat="1" ht="30" customHeight="1" x14ac:dyDescent="0.15">
      <c r="A97" s="40"/>
      <c r="B97" s="41"/>
      <c r="C97" s="42"/>
      <c r="D97" s="42"/>
      <c r="E97" s="42"/>
      <c r="F97" s="42"/>
      <c r="G97" s="42"/>
      <c r="H97" s="42"/>
      <c r="I97" s="42"/>
      <c r="J97" s="370" t="s">
        <v>58</v>
      </c>
      <c r="K97" s="370"/>
      <c r="L97" s="371"/>
      <c r="M97" s="377">
        <v>7</v>
      </c>
      <c r="N97" s="223"/>
      <c r="O97" s="223"/>
      <c r="P97" s="223"/>
      <c r="Q97" s="223"/>
      <c r="R97" s="223"/>
      <c r="S97" s="223"/>
      <c r="T97" s="223">
        <v>6</v>
      </c>
      <c r="U97" s="223"/>
      <c r="V97" s="223"/>
      <c r="W97" s="223"/>
      <c r="X97" s="223"/>
      <c r="Y97" s="223"/>
      <c r="Z97" s="223"/>
      <c r="AA97" s="372">
        <v>3</v>
      </c>
      <c r="AB97" s="372"/>
      <c r="AC97" s="372"/>
      <c r="AD97" s="372"/>
      <c r="AE97" s="372"/>
      <c r="AF97" s="372"/>
      <c r="AG97" s="373"/>
    </row>
    <row r="98" spans="1:36" s="36" customFormat="1" ht="30" customHeight="1" x14ac:dyDescent="0.15">
      <c r="A98" s="40"/>
      <c r="B98" s="42"/>
      <c r="C98" s="42"/>
      <c r="D98" s="42"/>
      <c r="E98" s="42"/>
      <c r="F98" s="42"/>
      <c r="G98" s="42"/>
      <c r="H98" s="42"/>
      <c r="I98" s="42"/>
      <c r="J98" s="370" t="s">
        <v>59</v>
      </c>
      <c r="K98" s="370"/>
      <c r="L98" s="371"/>
      <c r="M98" s="377">
        <v>3</v>
      </c>
      <c r="N98" s="223"/>
      <c r="O98" s="223"/>
      <c r="P98" s="223"/>
      <c r="Q98" s="223"/>
      <c r="R98" s="223"/>
      <c r="S98" s="223"/>
      <c r="T98" s="254">
        <v>2</v>
      </c>
      <c r="U98" s="254"/>
      <c r="V98" s="254"/>
      <c r="W98" s="254"/>
      <c r="X98" s="254"/>
      <c r="Y98" s="254"/>
      <c r="Z98" s="254"/>
      <c r="AA98" s="372">
        <v>2</v>
      </c>
      <c r="AB98" s="372"/>
      <c r="AC98" s="372"/>
      <c r="AD98" s="372"/>
      <c r="AE98" s="372"/>
      <c r="AF98" s="372"/>
      <c r="AG98" s="373"/>
    </row>
    <row r="99" spans="1:36" s="36" customFormat="1" ht="30" customHeight="1" x14ac:dyDescent="0.15">
      <c r="A99" s="38"/>
      <c r="B99" s="208" t="s">
        <v>60</v>
      </c>
      <c r="C99" s="208"/>
      <c r="D99" s="208"/>
      <c r="E99" s="208"/>
      <c r="F99" s="208"/>
      <c r="G99" s="208"/>
      <c r="H99" s="208"/>
      <c r="I99" s="208"/>
      <c r="J99" s="208"/>
      <c r="K99" s="208"/>
      <c r="L99" s="369"/>
      <c r="M99" s="377">
        <v>2071635</v>
      </c>
      <c r="N99" s="223"/>
      <c r="O99" s="223"/>
      <c r="P99" s="223"/>
      <c r="Q99" s="223"/>
      <c r="R99" s="223"/>
      <c r="S99" s="223"/>
      <c r="T99" s="223">
        <v>2195067</v>
      </c>
      <c r="U99" s="223"/>
      <c r="V99" s="223"/>
      <c r="W99" s="223"/>
      <c r="X99" s="223"/>
      <c r="Y99" s="223"/>
      <c r="Z99" s="223"/>
      <c r="AA99" s="372">
        <v>2208310</v>
      </c>
      <c r="AB99" s="372"/>
      <c r="AC99" s="372"/>
      <c r="AD99" s="372"/>
      <c r="AE99" s="372"/>
      <c r="AF99" s="372"/>
      <c r="AG99" s="373"/>
    </row>
    <row r="100" spans="1:36" s="36" customFormat="1" ht="30" customHeight="1" x14ac:dyDescent="0.15">
      <c r="A100" s="38"/>
      <c r="B100" s="382" t="s">
        <v>61</v>
      </c>
      <c r="C100" s="382"/>
      <c r="D100" s="382"/>
      <c r="E100" s="382"/>
      <c r="F100" s="382"/>
      <c r="G100" s="382"/>
      <c r="H100" s="382"/>
      <c r="I100" s="382"/>
      <c r="J100" s="382"/>
      <c r="K100" s="382"/>
      <c r="L100" s="383"/>
      <c r="M100" s="377">
        <v>11336160</v>
      </c>
      <c r="N100" s="223"/>
      <c r="O100" s="223"/>
      <c r="P100" s="223"/>
      <c r="Q100" s="223"/>
      <c r="R100" s="223"/>
      <c r="S100" s="223"/>
      <c r="T100" s="376">
        <v>11233225</v>
      </c>
      <c r="U100" s="376"/>
      <c r="V100" s="376"/>
      <c r="W100" s="376"/>
      <c r="X100" s="376"/>
      <c r="Y100" s="376"/>
      <c r="Z100" s="376"/>
      <c r="AA100" s="374">
        <v>11886059</v>
      </c>
      <c r="AB100" s="374"/>
      <c r="AC100" s="374"/>
      <c r="AD100" s="374"/>
      <c r="AE100" s="374"/>
      <c r="AF100" s="374"/>
      <c r="AG100" s="375"/>
    </row>
    <row r="101" spans="1:36" s="36" customFormat="1" ht="30" customHeight="1" x14ac:dyDescent="0.15">
      <c r="A101" s="38"/>
      <c r="B101" s="208" t="s">
        <v>62</v>
      </c>
      <c r="C101" s="208"/>
      <c r="D101" s="208"/>
      <c r="E101" s="208"/>
      <c r="F101" s="208"/>
      <c r="G101" s="208"/>
      <c r="H101" s="208"/>
      <c r="I101" s="208"/>
      <c r="J101" s="208"/>
      <c r="K101" s="208"/>
      <c r="L101" s="369"/>
      <c r="M101" s="377">
        <v>23382424</v>
      </c>
      <c r="N101" s="223"/>
      <c r="O101" s="223"/>
      <c r="P101" s="223"/>
      <c r="Q101" s="223"/>
      <c r="R101" s="223"/>
      <c r="S101" s="223"/>
      <c r="T101" s="223">
        <v>23093679</v>
      </c>
      <c r="U101" s="223"/>
      <c r="V101" s="223"/>
      <c r="W101" s="223"/>
      <c r="X101" s="223"/>
      <c r="Y101" s="223"/>
      <c r="Z101" s="223"/>
      <c r="AA101" s="374">
        <v>23224756</v>
      </c>
      <c r="AB101" s="374"/>
      <c r="AC101" s="374"/>
      <c r="AD101" s="374"/>
      <c r="AE101" s="374"/>
      <c r="AF101" s="374"/>
      <c r="AG101" s="375"/>
    </row>
    <row r="102" spans="1:36" s="36" customFormat="1" ht="30" customHeight="1" x14ac:dyDescent="0.15">
      <c r="A102" s="40"/>
      <c r="B102" s="41"/>
      <c r="C102" s="382" t="s">
        <v>63</v>
      </c>
      <c r="D102" s="382"/>
      <c r="E102" s="382"/>
      <c r="F102" s="382"/>
      <c r="G102" s="382"/>
      <c r="H102" s="382"/>
      <c r="I102" s="382"/>
      <c r="J102" s="382"/>
      <c r="K102" s="382"/>
      <c r="L102" s="383"/>
      <c r="M102" s="377">
        <v>23031841</v>
      </c>
      <c r="N102" s="223"/>
      <c r="O102" s="223"/>
      <c r="P102" s="223"/>
      <c r="Q102" s="223"/>
      <c r="R102" s="223"/>
      <c r="S102" s="223"/>
      <c r="T102" s="223">
        <v>22432765</v>
      </c>
      <c r="U102" s="223"/>
      <c r="V102" s="223"/>
      <c r="W102" s="223"/>
      <c r="X102" s="223"/>
      <c r="Y102" s="223"/>
      <c r="Z102" s="223"/>
      <c r="AA102" s="374">
        <v>22533939</v>
      </c>
      <c r="AB102" s="374"/>
      <c r="AC102" s="374"/>
      <c r="AD102" s="374"/>
      <c r="AE102" s="374"/>
      <c r="AF102" s="374"/>
      <c r="AG102" s="375"/>
    </row>
    <row r="103" spans="1:36" s="36" customFormat="1" ht="30" customHeight="1" x14ac:dyDescent="0.15">
      <c r="A103" s="40"/>
      <c r="B103" s="41"/>
      <c r="C103" s="382" t="s">
        <v>64</v>
      </c>
      <c r="D103" s="382"/>
      <c r="E103" s="382"/>
      <c r="F103" s="382"/>
      <c r="G103" s="382"/>
      <c r="H103" s="382"/>
      <c r="I103" s="382"/>
      <c r="J103" s="382"/>
      <c r="K103" s="382"/>
      <c r="L103" s="383"/>
      <c r="M103" s="377">
        <v>205728</v>
      </c>
      <c r="N103" s="223"/>
      <c r="O103" s="223"/>
      <c r="P103" s="223"/>
      <c r="Q103" s="223"/>
      <c r="R103" s="223"/>
      <c r="S103" s="223"/>
      <c r="T103" s="223">
        <v>228952</v>
      </c>
      <c r="U103" s="223"/>
      <c r="V103" s="223"/>
      <c r="W103" s="223"/>
      <c r="X103" s="223"/>
      <c r="Y103" s="223"/>
      <c r="Z103" s="223"/>
      <c r="AA103" s="374">
        <v>279153</v>
      </c>
      <c r="AB103" s="374"/>
      <c r="AC103" s="374"/>
      <c r="AD103" s="374"/>
      <c r="AE103" s="374"/>
      <c r="AF103" s="374"/>
      <c r="AG103" s="375"/>
    </row>
    <row r="104" spans="1:36" s="36" customFormat="1" ht="30" customHeight="1" x14ac:dyDescent="0.15">
      <c r="A104" s="40"/>
      <c r="B104" s="41"/>
      <c r="C104" s="382" t="s">
        <v>350</v>
      </c>
      <c r="D104" s="382"/>
      <c r="E104" s="382"/>
      <c r="F104" s="382"/>
      <c r="G104" s="382"/>
      <c r="H104" s="382"/>
      <c r="I104" s="382"/>
      <c r="J104" s="382"/>
      <c r="K104" s="382"/>
      <c r="L104" s="383"/>
      <c r="M104" s="377">
        <v>144855</v>
      </c>
      <c r="N104" s="223"/>
      <c r="O104" s="223"/>
      <c r="P104" s="223"/>
      <c r="Q104" s="223"/>
      <c r="R104" s="223"/>
      <c r="S104" s="223"/>
      <c r="T104" s="223">
        <v>431962</v>
      </c>
      <c r="U104" s="223"/>
      <c r="V104" s="223"/>
      <c r="W104" s="223"/>
      <c r="X104" s="223"/>
      <c r="Y104" s="223"/>
      <c r="Z104" s="223"/>
      <c r="AA104" s="374">
        <v>411664</v>
      </c>
      <c r="AB104" s="374"/>
      <c r="AC104" s="374"/>
      <c r="AD104" s="374"/>
      <c r="AE104" s="374"/>
      <c r="AF104" s="374"/>
      <c r="AG104" s="375"/>
    </row>
    <row r="105" spans="1:36" s="36" customFormat="1" ht="30" customHeight="1" x14ac:dyDescent="0.15">
      <c r="A105" s="40"/>
      <c r="B105" s="380" t="s">
        <v>198</v>
      </c>
      <c r="C105" s="380"/>
      <c r="D105" s="380"/>
      <c r="E105" s="380"/>
      <c r="F105" s="380"/>
      <c r="G105" s="380"/>
      <c r="H105" s="380"/>
      <c r="I105" s="380"/>
      <c r="J105" s="380"/>
      <c r="K105" s="380"/>
      <c r="L105" s="381"/>
      <c r="M105" s="223">
        <v>10670365</v>
      </c>
      <c r="N105" s="223"/>
      <c r="O105" s="223"/>
      <c r="P105" s="223"/>
      <c r="Q105" s="223"/>
      <c r="R105" s="223"/>
      <c r="S105" s="223"/>
      <c r="T105" s="223">
        <v>10448505</v>
      </c>
      <c r="U105" s="223"/>
      <c r="V105" s="223"/>
      <c r="W105" s="223"/>
      <c r="X105" s="223"/>
      <c r="Y105" s="223"/>
      <c r="Z105" s="223"/>
      <c r="AA105" s="374">
        <v>9925720</v>
      </c>
      <c r="AB105" s="374"/>
      <c r="AC105" s="374"/>
      <c r="AD105" s="374"/>
      <c r="AE105" s="374"/>
      <c r="AF105" s="374"/>
      <c r="AG105" s="375"/>
    </row>
    <row r="106" spans="1:36" s="36" customFormat="1" ht="15.95" customHeight="1" x14ac:dyDescent="0.15">
      <c r="A106" s="40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4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378"/>
      <c r="AB106" s="378"/>
      <c r="AC106" s="378"/>
      <c r="AD106" s="378"/>
      <c r="AE106" s="378"/>
      <c r="AF106" s="378"/>
      <c r="AG106" s="379"/>
    </row>
    <row r="107" spans="1:36" s="36" customFormat="1" ht="15.95" customHeight="1" x14ac:dyDescent="0.15">
      <c r="A107" s="40"/>
      <c r="B107" s="208" t="s">
        <v>65</v>
      </c>
      <c r="C107" s="208"/>
      <c r="D107" s="208"/>
      <c r="E107" s="208"/>
      <c r="F107" s="208"/>
      <c r="G107" s="208"/>
      <c r="H107" s="208"/>
      <c r="I107" s="208"/>
      <c r="J107" s="208"/>
      <c r="K107" s="208"/>
      <c r="L107" s="369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372"/>
      <c r="AB107" s="372"/>
      <c r="AC107" s="372"/>
      <c r="AD107" s="372"/>
      <c r="AE107" s="372"/>
      <c r="AF107" s="372"/>
      <c r="AG107" s="373"/>
    </row>
    <row r="108" spans="1:36" s="36" customFormat="1" ht="30" customHeight="1" x14ac:dyDescent="0.15">
      <c r="A108" s="40"/>
      <c r="B108" s="370" t="s">
        <v>66</v>
      </c>
      <c r="C108" s="370"/>
      <c r="D108" s="370"/>
      <c r="E108" s="370"/>
      <c r="F108" s="370"/>
      <c r="G108" s="370"/>
      <c r="H108" s="370"/>
      <c r="I108" s="370"/>
      <c r="J108" s="370"/>
      <c r="K108" s="370"/>
      <c r="L108" s="371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372"/>
      <c r="AB108" s="372"/>
      <c r="AC108" s="372"/>
      <c r="AD108" s="372"/>
      <c r="AE108" s="372"/>
      <c r="AF108" s="372"/>
      <c r="AG108" s="373"/>
      <c r="AJ108" s="46"/>
    </row>
    <row r="109" spans="1:36" s="36" customFormat="1" ht="30" customHeight="1" x14ac:dyDescent="0.15">
      <c r="A109" s="40"/>
      <c r="B109" s="45"/>
      <c r="C109" s="382" t="s">
        <v>67</v>
      </c>
      <c r="D109" s="382"/>
      <c r="E109" s="382"/>
      <c r="F109" s="382"/>
      <c r="G109" s="382"/>
      <c r="H109" s="382"/>
      <c r="I109" s="382"/>
      <c r="J109" s="382"/>
      <c r="K109" s="382"/>
      <c r="L109" s="383"/>
      <c r="M109" s="223">
        <v>5690911</v>
      </c>
      <c r="N109" s="223"/>
      <c r="O109" s="223"/>
      <c r="P109" s="223"/>
      <c r="Q109" s="223"/>
      <c r="R109" s="223"/>
      <c r="S109" s="223"/>
      <c r="T109" s="223">
        <v>6070122</v>
      </c>
      <c r="U109" s="223"/>
      <c r="V109" s="223"/>
      <c r="W109" s="223"/>
      <c r="X109" s="223"/>
      <c r="Y109" s="223"/>
      <c r="Z109" s="223"/>
      <c r="AA109" s="372">
        <v>6316803</v>
      </c>
      <c r="AB109" s="372"/>
      <c r="AC109" s="372"/>
      <c r="AD109" s="372"/>
      <c r="AE109" s="372"/>
      <c r="AF109" s="372"/>
      <c r="AG109" s="373"/>
    </row>
    <row r="110" spans="1:36" s="36" customFormat="1" ht="30" customHeight="1" x14ac:dyDescent="0.15">
      <c r="A110" s="40"/>
      <c r="B110" s="45"/>
      <c r="C110" s="382" t="s">
        <v>68</v>
      </c>
      <c r="D110" s="382"/>
      <c r="E110" s="382"/>
      <c r="F110" s="382"/>
      <c r="G110" s="382"/>
      <c r="H110" s="382"/>
      <c r="I110" s="382"/>
      <c r="J110" s="382"/>
      <c r="K110" s="382"/>
      <c r="L110" s="383"/>
      <c r="M110" s="223">
        <v>1358464</v>
      </c>
      <c r="N110" s="223"/>
      <c r="O110" s="223"/>
      <c r="P110" s="223"/>
      <c r="Q110" s="223"/>
      <c r="R110" s="223"/>
      <c r="S110" s="223"/>
      <c r="T110" s="223">
        <v>769484</v>
      </c>
      <c r="U110" s="223"/>
      <c r="V110" s="223"/>
      <c r="W110" s="223"/>
      <c r="X110" s="223"/>
      <c r="Y110" s="223"/>
      <c r="Z110" s="223"/>
      <c r="AA110" s="372">
        <v>400864</v>
      </c>
      <c r="AB110" s="372"/>
      <c r="AC110" s="372"/>
      <c r="AD110" s="372"/>
      <c r="AE110" s="372"/>
      <c r="AF110" s="372"/>
      <c r="AG110" s="373"/>
    </row>
    <row r="111" spans="1:36" s="36" customFormat="1" ht="29.25" customHeight="1" x14ac:dyDescent="0.15">
      <c r="A111" s="38"/>
      <c r="B111" s="41"/>
      <c r="C111" s="382" t="s">
        <v>69</v>
      </c>
      <c r="D111" s="382"/>
      <c r="E111" s="382"/>
      <c r="F111" s="382"/>
      <c r="G111" s="382"/>
      <c r="H111" s="382"/>
      <c r="I111" s="382"/>
      <c r="J111" s="382"/>
      <c r="K111" s="382"/>
      <c r="L111" s="383"/>
      <c r="M111" s="223">
        <v>25403</v>
      </c>
      <c r="N111" s="223"/>
      <c r="O111" s="223"/>
      <c r="P111" s="223"/>
      <c r="Q111" s="223"/>
      <c r="R111" s="223"/>
      <c r="S111" s="223"/>
      <c r="T111" s="223">
        <v>24170</v>
      </c>
      <c r="U111" s="223"/>
      <c r="V111" s="223"/>
      <c r="W111" s="223"/>
      <c r="X111" s="223"/>
      <c r="Y111" s="223"/>
      <c r="Z111" s="223"/>
      <c r="AA111" s="372">
        <v>10097</v>
      </c>
      <c r="AB111" s="372"/>
      <c r="AC111" s="372"/>
      <c r="AD111" s="372"/>
      <c r="AE111" s="372"/>
      <c r="AF111" s="372"/>
      <c r="AG111" s="373"/>
    </row>
    <row r="112" spans="1:36" s="51" customFormat="1" ht="29.25" customHeight="1" x14ac:dyDescent="0.15">
      <c r="A112" s="47"/>
      <c r="B112" s="48"/>
      <c r="C112" s="388" t="s">
        <v>70</v>
      </c>
      <c r="D112" s="388"/>
      <c r="E112" s="388"/>
      <c r="F112" s="388" t="s">
        <v>71</v>
      </c>
      <c r="G112" s="388"/>
      <c r="H112" s="388"/>
      <c r="I112" s="388"/>
      <c r="J112" s="388"/>
      <c r="K112" s="388"/>
      <c r="L112" s="389"/>
      <c r="M112" s="399">
        <v>590620</v>
      </c>
      <c r="N112" s="399"/>
      <c r="O112" s="399"/>
      <c r="P112" s="399"/>
      <c r="Q112" s="399"/>
      <c r="R112" s="399"/>
      <c r="S112" s="399"/>
      <c r="T112" s="399">
        <v>621159</v>
      </c>
      <c r="U112" s="399"/>
      <c r="V112" s="399"/>
      <c r="W112" s="399"/>
      <c r="X112" s="399"/>
      <c r="Y112" s="399"/>
      <c r="Z112" s="399"/>
      <c r="AA112" s="390">
        <v>655977</v>
      </c>
      <c r="AB112" s="390"/>
      <c r="AC112" s="390"/>
      <c r="AD112" s="390"/>
      <c r="AE112" s="390"/>
      <c r="AF112" s="390"/>
      <c r="AG112" s="391"/>
      <c r="AH112" s="36"/>
    </row>
    <row r="113" spans="1:34" s="51" customFormat="1" ht="13.5" customHeight="1" x14ac:dyDescent="0.15">
      <c r="A113" s="49" t="s">
        <v>347</v>
      </c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W113" s="52"/>
      <c r="Y113" s="52"/>
      <c r="Z113" s="52"/>
      <c r="AA113" s="52"/>
      <c r="AB113" s="52"/>
      <c r="AC113" s="52"/>
      <c r="AD113" s="52"/>
      <c r="AE113" s="52"/>
      <c r="AF113" s="52"/>
      <c r="AG113" s="52" t="s">
        <v>193</v>
      </c>
    </row>
    <row r="114" spans="1:34" s="36" customFormat="1" ht="20.100000000000001" customHeight="1" x14ac:dyDescent="0.15">
      <c r="A114" s="49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1"/>
      <c r="AH114" s="51"/>
    </row>
    <row r="115" spans="1:34" s="36" customFormat="1" ht="15.95" customHeight="1" x14ac:dyDescent="0.15">
      <c r="A115" s="53" t="s">
        <v>73</v>
      </c>
      <c r="B115" s="21"/>
      <c r="C115" s="54"/>
      <c r="D115" s="54"/>
      <c r="E115" s="54"/>
      <c r="F115" s="54"/>
      <c r="G115" s="54"/>
      <c r="H115" s="54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</row>
    <row r="116" spans="1:34" s="3" customFormat="1" ht="21" customHeight="1" x14ac:dyDescent="0.15">
      <c r="A116" s="53"/>
      <c r="B116" s="56" t="s">
        <v>444</v>
      </c>
      <c r="C116" s="54"/>
      <c r="D116" s="54"/>
      <c r="E116" s="54"/>
      <c r="F116" s="54"/>
      <c r="G116" s="54"/>
      <c r="H116" s="54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35" t="s">
        <v>55</v>
      </c>
      <c r="AH116" s="36"/>
    </row>
    <row r="117" spans="1:34" s="3" customFormat="1" ht="21" customHeight="1" x14ac:dyDescent="0.15">
      <c r="A117" s="325" t="s">
        <v>38</v>
      </c>
      <c r="B117" s="326"/>
      <c r="C117" s="326"/>
      <c r="D117" s="326"/>
      <c r="E117" s="326"/>
      <c r="F117" s="327"/>
      <c r="G117" s="730" t="s">
        <v>39</v>
      </c>
      <c r="H117" s="251"/>
      <c r="I117" s="251"/>
      <c r="J117" s="251"/>
      <c r="K117" s="400"/>
      <c r="L117" s="251" t="s">
        <v>40</v>
      </c>
      <c r="M117" s="251"/>
      <c r="N117" s="251"/>
      <c r="O117" s="251"/>
      <c r="P117" s="400"/>
      <c r="Q117" s="701" t="s">
        <v>182</v>
      </c>
      <c r="R117" s="701"/>
      <c r="S117" s="701"/>
      <c r="T117" s="702"/>
      <c r="U117" s="713" t="s">
        <v>180</v>
      </c>
      <c r="V117" s="713"/>
      <c r="W117" s="713"/>
      <c r="X117" s="714"/>
      <c r="Y117" s="423" t="s">
        <v>74</v>
      </c>
      <c r="Z117" s="424"/>
      <c r="AA117" s="424"/>
      <c r="AB117" s="424"/>
      <c r="AC117" s="424"/>
      <c r="AD117" s="424"/>
      <c r="AE117" s="424"/>
      <c r="AF117" s="424"/>
      <c r="AG117" s="712"/>
    </row>
    <row r="118" spans="1:34" s="3" customFormat="1" ht="21" customHeight="1" x14ac:dyDescent="0.15">
      <c r="A118" s="403"/>
      <c r="B118" s="404"/>
      <c r="C118" s="404"/>
      <c r="D118" s="404"/>
      <c r="E118" s="404"/>
      <c r="F118" s="405"/>
      <c r="G118" s="731"/>
      <c r="H118" s="252"/>
      <c r="I118" s="252"/>
      <c r="J118" s="252"/>
      <c r="K118" s="396"/>
      <c r="L118" s="252"/>
      <c r="M118" s="252"/>
      <c r="N118" s="252"/>
      <c r="O118" s="252"/>
      <c r="P118" s="396"/>
      <c r="Q118" s="392"/>
      <c r="R118" s="392"/>
      <c r="S118" s="392"/>
      <c r="T118" s="703"/>
      <c r="U118" s="715"/>
      <c r="V118" s="715"/>
      <c r="W118" s="715"/>
      <c r="X118" s="716"/>
      <c r="Y118" s="252" t="s">
        <v>45</v>
      </c>
      <c r="Z118" s="252"/>
      <c r="AA118" s="252"/>
      <c r="AB118" s="252"/>
      <c r="AC118" s="396"/>
      <c r="AD118" s="392" t="s">
        <v>163</v>
      </c>
      <c r="AE118" s="392"/>
      <c r="AF118" s="392"/>
      <c r="AG118" s="393"/>
    </row>
    <row r="119" spans="1:34" s="59" customFormat="1" ht="21" customHeight="1" x14ac:dyDescent="0.15">
      <c r="A119" s="219" t="s">
        <v>75</v>
      </c>
      <c r="B119" s="220"/>
      <c r="C119" s="220"/>
      <c r="D119" s="220"/>
      <c r="E119" s="220"/>
      <c r="F119" s="221"/>
      <c r="G119" s="732"/>
      <c r="H119" s="253"/>
      <c r="I119" s="253"/>
      <c r="J119" s="253"/>
      <c r="K119" s="397"/>
      <c r="L119" s="253"/>
      <c r="M119" s="253"/>
      <c r="N119" s="253"/>
      <c r="O119" s="253"/>
      <c r="P119" s="397"/>
      <c r="Q119" s="394"/>
      <c r="R119" s="394"/>
      <c r="S119" s="394"/>
      <c r="T119" s="704"/>
      <c r="U119" s="717"/>
      <c r="V119" s="717"/>
      <c r="W119" s="717"/>
      <c r="X119" s="718"/>
      <c r="Y119" s="253"/>
      <c r="Z119" s="253"/>
      <c r="AA119" s="253"/>
      <c r="AB119" s="253"/>
      <c r="AC119" s="397"/>
      <c r="AD119" s="394"/>
      <c r="AE119" s="394"/>
      <c r="AF119" s="394"/>
      <c r="AG119" s="395"/>
      <c r="AH119" s="3"/>
    </row>
    <row r="120" spans="1:34" s="3" customFormat="1" ht="21" customHeight="1" x14ac:dyDescent="0.15">
      <c r="A120" s="727" t="s">
        <v>50</v>
      </c>
      <c r="B120" s="728"/>
      <c r="C120" s="728"/>
      <c r="D120" s="728"/>
      <c r="E120" s="728"/>
      <c r="F120" s="729"/>
      <c r="G120" s="387">
        <v>82</v>
      </c>
      <c r="H120" s="387"/>
      <c r="I120" s="387"/>
      <c r="J120" s="387"/>
      <c r="K120" s="387"/>
      <c r="L120" s="387">
        <v>4278</v>
      </c>
      <c r="M120" s="387"/>
      <c r="N120" s="387"/>
      <c r="O120" s="387"/>
      <c r="P120" s="387"/>
      <c r="Q120" s="398">
        <v>2208310</v>
      </c>
      <c r="R120" s="398"/>
      <c r="S120" s="398"/>
      <c r="T120" s="398"/>
      <c r="U120" s="398">
        <v>11886059</v>
      </c>
      <c r="V120" s="398"/>
      <c r="W120" s="398"/>
      <c r="X120" s="398"/>
      <c r="Y120" s="387">
        <v>23224756</v>
      </c>
      <c r="Z120" s="387"/>
      <c r="AA120" s="387"/>
      <c r="AB120" s="387"/>
      <c r="AC120" s="387"/>
      <c r="AD120" s="401">
        <v>22533939</v>
      </c>
      <c r="AE120" s="401"/>
      <c r="AF120" s="401"/>
      <c r="AG120" s="402"/>
      <c r="AH120" s="59"/>
    </row>
    <row r="121" spans="1:34" s="3" customFormat="1" ht="21" customHeight="1" x14ac:dyDescent="0.15">
      <c r="A121" s="216" t="s">
        <v>237</v>
      </c>
      <c r="B121" s="217"/>
      <c r="C121" s="217"/>
      <c r="D121" s="217"/>
      <c r="E121" s="217"/>
      <c r="F121" s="218"/>
      <c r="G121" s="222">
        <v>23</v>
      </c>
      <c r="H121" s="222"/>
      <c r="I121" s="222"/>
      <c r="J121" s="222"/>
      <c r="K121" s="222"/>
      <c r="L121" s="222">
        <v>132</v>
      </c>
      <c r="M121" s="222"/>
      <c r="N121" s="222"/>
      <c r="O121" s="222"/>
      <c r="P121" s="222"/>
      <c r="Q121" s="247">
        <v>35529</v>
      </c>
      <c r="R121" s="247"/>
      <c r="S121" s="247"/>
      <c r="T121" s="247"/>
      <c r="U121" s="409">
        <v>139370</v>
      </c>
      <c r="V121" s="409"/>
      <c r="W121" s="409"/>
      <c r="X121" s="409"/>
      <c r="Y121" s="222">
        <v>244283</v>
      </c>
      <c r="Z121" s="222"/>
      <c r="AA121" s="222"/>
      <c r="AB121" s="222"/>
      <c r="AC121" s="222"/>
      <c r="AD121" s="409">
        <v>180718</v>
      </c>
      <c r="AE121" s="409"/>
      <c r="AF121" s="409"/>
      <c r="AG121" s="669"/>
    </row>
    <row r="122" spans="1:34" s="3" customFormat="1" ht="21" customHeight="1" x14ac:dyDescent="0.15">
      <c r="A122" s="216" t="s">
        <v>76</v>
      </c>
      <c r="B122" s="217"/>
      <c r="C122" s="217"/>
      <c r="D122" s="217"/>
      <c r="E122" s="217"/>
      <c r="F122" s="218"/>
      <c r="G122" s="222">
        <v>32</v>
      </c>
      <c r="H122" s="222"/>
      <c r="I122" s="222"/>
      <c r="J122" s="222"/>
      <c r="K122" s="222"/>
      <c r="L122" s="222">
        <v>436</v>
      </c>
      <c r="M122" s="222"/>
      <c r="N122" s="222"/>
      <c r="O122" s="222"/>
      <c r="P122" s="222"/>
      <c r="Q122" s="247">
        <v>166928</v>
      </c>
      <c r="R122" s="247"/>
      <c r="S122" s="247"/>
      <c r="T122" s="247"/>
      <c r="U122" s="409">
        <v>473184</v>
      </c>
      <c r="V122" s="409"/>
      <c r="W122" s="409"/>
      <c r="X122" s="409"/>
      <c r="Y122" s="222">
        <v>912750</v>
      </c>
      <c r="Z122" s="222"/>
      <c r="AA122" s="222"/>
      <c r="AB122" s="222"/>
      <c r="AC122" s="222"/>
      <c r="AD122" s="409">
        <v>791542</v>
      </c>
      <c r="AE122" s="409"/>
      <c r="AF122" s="409"/>
      <c r="AG122" s="669"/>
    </row>
    <row r="123" spans="1:34" s="3" customFormat="1" ht="21" customHeight="1" x14ac:dyDescent="0.15">
      <c r="A123" s="216" t="s">
        <v>77</v>
      </c>
      <c r="B123" s="217"/>
      <c r="C123" s="217"/>
      <c r="D123" s="217"/>
      <c r="E123" s="217"/>
      <c r="F123" s="218"/>
      <c r="G123" s="222">
        <v>8</v>
      </c>
      <c r="H123" s="222"/>
      <c r="I123" s="222"/>
      <c r="J123" s="222"/>
      <c r="K123" s="222"/>
      <c r="L123" s="222">
        <v>196</v>
      </c>
      <c r="M123" s="222"/>
      <c r="N123" s="222"/>
      <c r="O123" s="222"/>
      <c r="P123" s="222"/>
      <c r="Q123" s="247">
        <v>86783</v>
      </c>
      <c r="R123" s="247"/>
      <c r="S123" s="247"/>
      <c r="T123" s="247"/>
      <c r="U123" s="409">
        <v>225089</v>
      </c>
      <c r="V123" s="409"/>
      <c r="W123" s="409"/>
      <c r="X123" s="409"/>
      <c r="Y123" s="222">
        <v>387078</v>
      </c>
      <c r="Z123" s="222"/>
      <c r="AA123" s="222"/>
      <c r="AB123" s="222"/>
      <c r="AC123" s="222"/>
      <c r="AD123" s="409">
        <v>279219</v>
      </c>
      <c r="AE123" s="409"/>
      <c r="AF123" s="409"/>
      <c r="AG123" s="669"/>
    </row>
    <row r="124" spans="1:34" s="3" customFormat="1" ht="21" customHeight="1" x14ac:dyDescent="0.15">
      <c r="A124" s="216" t="s">
        <v>78</v>
      </c>
      <c r="B124" s="217"/>
      <c r="C124" s="217"/>
      <c r="D124" s="217"/>
      <c r="E124" s="217"/>
      <c r="F124" s="218"/>
      <c r="G124" s="222">
        <v>4</v>
      </c>
      <c r="H124" s="222"/>
      <c r="I124" s="222"/>
      <c r="J124" s="222"/>
      <c r="K124" s="222"/>
      <c r="L124" s="222">
        <v>156</v>
      </c>
      <c r="M124" s="222"/>
      <c r="N124" s="222"/>
      <c r="O124" s="222"/>
      <c r="P124" s="222"/>
      <c r="Q124" s="247">
        <v>63876</v>
      </c>
      <c r="R124" s="247"/>
      <c r="S124" s="247"/>
      <c r="T124" s="247"/>
      <c r="U124" s="409">
        <v>332808</v>
      </c>
      <c r="V124" s="409"/>
      <c r="W124" s="409"/>
      <c r="X124" s="409"/>
      <c r="Y124" s="222">
        <v>526095</v>
      </c>
      <c r="Z124" s="222"/>
      <c r="AA124" s="222"/>
      <c r="AB124" s="222"/>
      <c r="AC124" s="222"/>
      <c r="AD124" s="409" t="s">
        <v>440</v>
      </c>
      <c r="AE124" s="409"/>
      <c r="AF124" s="409"/>
      <c r="AG124" s="669"/>
    </row>
    <row r="125" spans="1:34" s="3" customFormat="1" ht="21" customHeight="1" x14ac:dyDescent="0.15">
      <c r="A125" s="216" t="s">
        <v>79</v>
      </c>
      <c r="B125" s="217"/>
      <c r="C125" s="217"/>
      <c r="D125" s="217"/>
      <c r="E125" s="217"/>
      <c r="F125" s="218"/>
      <c r="G125" s="222">
        <v>6</v>
      </c>
      <c r="H125" s="222"/>
      <c r="I125" s="222"/>
      <c r="J125" s="222"/>
      <c r="K125" s="222"/>
      <c r="L125" s="222">
        <v>367</v>
      </c>
      <c r="M125" s="222"/>
      <c r="N125" s="222"/>
      <c r="O125" s="222"/>
      <c r="P125" s="222"/>
      <c r="Q125" s="247">
        <v>140469</v>
      </c>
      <c r="R125" s="247"/>
      <c r="S125" s="247"/>
      <c r="T125" s="247"/>
      <c r="U125" s="409">
        <v>517780</v>
      </c>
      <c r="V125" s="409"/>
      <c r="W125" s="409"/>
      <c r="X125" s="409"/>
      <c r="Y125" s="222">
        <v>964685</v>
      </c>
      <c r="Z125" s="222"/>
      <c r="AA125" s="222"/>
      <c r="AB125" s="222"/>
      <c r="AC125" s="222"/>
      <c r="AD125" s="409">
        <v>926960</v>
      </c>
      <c r="AE125" s="409"/>
      <c r="AF125" s="409"/>
      <c r="AG125" s="669"/>
    </row>
    <row r="126" spans="1:34" s="3" customFormat="1" ht="21" customHeight="1" x14ac:dyDescent="0.15">
      <c r="A126" s="216" t="s">
        <v>80</v>
      </c>
      <c r="B126" s="217"/>
      <c r="C126" s="217"/>
      <c r="D126" s="217"/>
      <c r="E126" s="217"/>
      <c r="F126" s="218"/>
      <c r="G126" s="222">
        <v>5</v>
      </c>
      <c r="H126" s="222"/>
      <c r="I126" s="222"/>
      <c r="J126" s="222"/>
      <c r="K126" s="222"/>
      <c r="L126" s="222">
        <v>684</v>
      </c>
      <c r="M126" s="222"/>
      <c r="N126" s="222"/>
      <c r="O126" s="222"/>
      <c r="P126" s="222"/>
      <c r="Q126" s="247">
        <v>370923</v>
      </c>
      <c r="R126" s="247"/>
      <c r="S126" s="247"/>
      <c r="T126" s="247"/>
      <c r="U126" s="409">
        <v>1341552</v>
      </c>
      <c r="V126" s="409"/>
      <c r="W126" s="409"/>
      <c r="X126" s="409"/>
      <c r="Y126" s="222">
        <v>2381071</v>
      </c>
      <c r="Z126" s="222"/>
      <c r="AA126" s="222"/>
      <c r="AB126" s="222"/>
      <c r="AC126" s="222"/>
      <c r="AD126" s="409">
        <v>2110179</v>
      </c>
      <c r="AE126" s="409"/>
      <c r="AF126" s="409"/>
      <c r="AG126" s="669"/>
    </row>
    <row r="127" spans="1:34" s="3" customFormat="1" ht="20.25" customHeight="1" x14ac:dyDescent="0.15">
      <c r="A127" s="216" t="s">
        <v>81</v>
      </c>
      <c r="B127" s="217"/>
      <c r="C127" s="217"/>
      <c r="D127" s="217"/>
      <c r="E127" s="217"/>
      <c r="F127" s="218"/>
      <c r="G127" s="222">
        <v>1</v>
      </c>
      <c r="H127" s="222"/>
      <c r="I127" s="222"/>
      <c r="J127" s="222"/>
      <c r="K127" s="222"/>
      <c r="L127" s="222">
        <v>203</v>
      </c>
      <c r="M127" s="222"/>
      <c r="N127" s="222"/>
      <c r="O127" s="222"/>
      <c r="P127" s="222"/>
      <c r="Q127" s="364" t="s">
        <v>438</v>
      </c>
      <c r="R127" s="364"/>
      <c r="S127" s="364"/>
      <c r="T127" s="364"/>
      <c r="U127" s="409" t="s">
        <v>440</v>
      </c>
      <c r="V127" s="409"/>
      <c r="W127" s="409"/>
      <c r="X127" s="409"/>
      <c r="Y127" s="222" t="s">
        <v>440</v>
      </c>
      <c r="Z127" s="222"/>
      <c r="AA127" s="222"/>
      <c r="AB127" s="222"/>
      <c r="AC127" s="222"/>
      <c r="AD127" s="409" t="s">
        <v>440</v>
      </c>
      <c r="AE127" s="409"/>
      <c r="AF127" s="409"/>
      <c r="AG127" s="669"/>
    </row>
    <row r="128" spans="1:34" s="4" customFormat="1" ht="20.25" customHeight="1" x14ac:dyDescent="0.15">
      <c r="A128" s="406" t="s">
        <v>82</v>
      </c>
      <c r="B128" s="407"/>
      <c r="C128" s="407"/>
      <c r="D128" s="407"/>
      <c r="E128" s="407"/>
      <c r="F128" s="408"/>
      <c r="G128" s="363">
        <v>3</v>
      </c>
      <c r="H128" s="363"/>
      <c r="I128" s="363"/>
      <c r="J128" s="363"/>
      <c r="K128" s="363"/>
      <c r="L128" s="363">
        <v>2104</v>
      </c>
      <c r="M128" s="363"/>
      <c r="N128" s="363"/>
      <c r="O128" s="363"/>
      <c r="P128" s="222"/>
      <c r="Q128" s="554" t="s">
        <v>439</v>
      </c>
      <c r="R128" s="554"/>
      <c r="S128" s="554"/>
      <c r="T128" s="554"/>
      <c r="U128" s="409" t="s">
        <v>440</v>
      </c>
      <c r="V128" s="409"/>
      <c r="W128" s="409"/>
      <c r="X128" s="409"/>
      <c r="Y128" s="363" t="s">
        <v>440</v>
      </c>
      <c r="Z128" s="363"/>
      <c r="AA128" s="363"/>
      <c r="AB128" s="363"/>
      <c r="AC128" s="363"/>
      <c r="AD128" s="409" t="s">
        <v>440</v>
      </c>
      <c r="AE128" s="409"/>
      <c r="AF128" s="409"/>
      <c r="AG128" s="669"/>
      <c r="AH128" s="3"/>
    </row>
    <row r="129" spans="1:34" s="4" customFormat="1" ht="14.25" customHeight="1" x14ac:dyDescent="0.15">
      <c r="A129" s="49" t="s">
        <v>347</v>
      </c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75"/>
      <c r="Q129" s="157"/>
      <c r="R129" s="157"/>
      <c r="S129" s="157"/>
      <c r="T129" s="157"/>
      <c r="U129" s="75"/>
      <c r="V129" s="32"/>
      <c r="W129" s="32"/>
      <c r="X129" s="32"/>
      <c r="Y129" s="52"/>
      <c r="Z129" s="52"/>
      <c r="AA129" s="32"/>
      <c r="AB129" s="32"/>
      <c r="AC129" s="32"/>
      <c r="AD129" s="32"/>
      <c r="AE129" s="32"/>
      <c r="AF129" s="32"/>
      <c r="AG129" s="32" t="s">
        <v>193</v>
      </c>
    </row>
    <row r="130" spans="1:34" s="3" customFormat="1" ht="20.100000000000001" customHeight="1" x14ac:dyDescent="0.15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4"/>
    </row>
    <row r="131" spans="1:34" s="36" customFormat="1" ht="15.95" customHeight="1" x14ac:dyDescent="0.15">
      <c r="A131" s="53" t="s">
        <v>411</v>
      </c>
      <c r="B131" s="21"/>
      <c r="C131" s="54"/>
      <c r="D131" s="54"/>
      <c r="E131" s="54"/>
      <c r="F131" s="54"/>
      <c r="G131" s="54"/>
      <c r="H131" s="54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</row>
    <row r="132" spans="1:34" s="3" customFormat="1" ht="24.75" customHeight="1" x14ac:dyDescent="0.15">
      <c r="A132" s="36"/>
      <c r="B132" s="167" t="s">
        <v>444</v>
      </c>
      <c r="C132" s="36"/>
      <c r="D132" s="36"/>
      <c r="E132" s="36"/>
      <c r="F132" s="36"/>
      <c r="G132" s="36"/>
      <c r="H132" s="36"/>
      <c r="I132" s="36"/>
      <c r="J132" s="36"/>
      <c r="K132" s="36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36"/>
    </row>
    <row r="133" spans="1:34" s="3" customFormat="1" ht="24.75" customHeight="1" x14ac:dyDescent="0.15">
      <c r="A133" s="325" t="s">
        <v>38</v>
      </c>
      <c r="B133" s="326"/>
      <c r="C133" s="326"/>
      <c r="D133" s="326"/>
      <c r="E133" s="326"/>
      <c r="F133" s="326"/>
      <c r="G133" s="326"/>
      <c r="H133" s="327"/>
      <c r="I133" s="367" t="s">
        <v>39</v>
      </c>
      <c r="J133" s="367"/>
      <c r="K133" s="367"/>
      <c r="L133" s="367"/>
      <c r="M133" s="367"/>
      <c r="N133" s="367"/>
      <c r="O133" s="367"/>
      <c r="P133" s="367"/>
      <c r="Q133" s="367"/>
      <c r="R133" s="367"/>
      <c r="S133" s="367"/>
      <c r="T133" s="367"/>
      <c r="U133" s="705" t="s">
        <v>85</v>
      </c>
      <c r="V133" s="705"/>
      <c r="W133" s="705"/>
      <c r="X133" s="705"/>
      <c r="Y133" s="705"/>
      <c r="Z133" s="705"/>
      <c r="AA133" s="705"/>
      <c r="AB133" s="705"/>
      <c r="AC133" s="705"/>
      <c r="AD133" s="705"/>
      <c r="AE133" s="705"/>
      <c r="AF133" s="705"/>
      <c r="AG133" s="706"/>
      <c r="AH133" s="55"/>
    </row>
    <row r="134" spans="1:34" s="3" customFormat="1" ht="24.75" customHeight="1" x14ac:dyDescent="0.15">
      <c r="A134" s="63"/>
      <c r="B134" s="64"/>
      <c r="C134" s="64"/>
      <c r="D134" s="64"/>
      <c r="E134" s="64"/>
      <c r="F134" s="64"/>
      <c r="G134" s="64"/>
      <c r="H134" s="65"/>
      <c r="I134" s="365" t="s">
        <v>45</v>
      </c>
      <c r="J134" s="365"/>
      <c r="K134" s="365"/>
      <c r="L134" s="368" t="s">
        <v>86</v>
      </c>
      <c r="M134" s="368"/>
      <c r="N134" s="368"/>
      <c r="O134" s="411" t="s">
        <v>200</v>
      </c>
      <c r="P134" s="411"/>
      <c r="Q134" s="411"/>
      <c r="R134" s="365" t="s">
        <v>87</v>
      </c>
      <c r="S134" s="365"/>
      <c r="T134" s="365"/>
      <c r="U134" s="365" t="s">
        <v>45</v>
      </c>
      <c r="V134" s="365"/>
      <c r="W134" s="365"/>
      <c r="X134" s="365"/>
      <c r="Y134" s="365" t="s">
        <v>88</v>
      </c>
      <c r="Z134" s="365"/>
      <c r="AA134" s="365"/>
      <c r="AB134" s="365"/>
      <c r="AC134" s="365"/>
      <c r="AD134" s="365"/>
      <c r="AE134" s="733" t="s">
        <v>89</v>
      </c>
      <c r="AF134" s="733"/>
      <c r="AG134" s="734"/>
    </row>
    <row r="135" spans="1:34" s="3" customFormat="1" ht="24.75" customHeight="1" x14ac:dyDescent="0.15">
      <c r="A135" s="219" t="s">
        <v>41</v>
      </c>
      <c r="B135" s="220"/>
      <c r="C135" s="220"/>
      <c r="D135" s="220"/>
      <c r="E135" s="220"/>
      <c r="F135" s="220"/>
      <c r="G135" s="220"/>
      <c r="H135" s="221"/>
      <c r="I135" s="365"/>
      <c r="J135" s="365"/>
      <c r="K135" s="365"/>
      <c r="L135" s="368"/>
      <c r="M135" s="368"/>
      <c r="N135" s="368"/>
      <c r="O135" s="411"/>
      <c r="P135" s="411"/>
      <c r="Q135" s="411"/>
      <c r="R135" s="365"/>
      <c r="S135" s="365"/>
      <c r="T135" s="365"/>
      <c r="U135" s="365"/>
      <c r="V135" s="365"/>
      <c r="W135" s="365"/>
      <c r="X135" s="365"/>
      <c r="Y135" s="365" t="s">
        <v>58</v>
      </c>
      <c r="Z135" s="365"/>
      <c r="AA135" s="365"/>
      <c r="AB135" s="365" t="s">
        <v>59</v>
      </c>
      <c r="AC135" s="365"/>
      <c r="AD135" s="365"/>
      <c r="AE135" s="365" t="s">
        <v>58</v>
      </c>
      <c r="AF135" s="365"/>
      <c r="AG135" s="365"/>
    </row>
    <row r="136" spans="1:34" s="3" customFormat="1" ht="24.75" customHeight="1" x14ac:dyDescent="0.15">
      <c r="A136" s="384" t="s">
        <v>199</v>
      </c>
      <c r="B136" s="385"/>
      <c r="C136" s="385"/>
      <c r="D136" s="385"/>
      <c r="E136" s="385"/>
      <c r="F136" s="385"/>
      <c r="G136" s="385"/>
      <c r="H136" s="386"/>
      <c r="I136" s="410">
        <v>82</v>
      </c>
      <c r="J136" s="410"/>
      <c r="K136" s="410"/>
      <c r="L136" s="366">
        <v>76</v>
      </c>
      <c r="M136" s="366"/>
      <c r="N136" s="366"/>
      <c r="O136" s="366">
        <v>1</v>
      </c>
      <c r="P136" s="366"/>
      <c r="Q136" s="366"/>
      <c r="R136" s="366">
        <v>5</v>
      </c>
      <c r="S136" s="366"/>
      <c r="T136" s="366"/>
      <c r="U136" s="366">
        <v>4278</v>
      </c>
      <c r="V136" s="366"/>
      <c r="W136" s="366"/>
      <c r="X136" s="366"/>
      <c r="Y136" s="366">
        <v>3098</v>
      </c>
      <c r="Z136" s="366"/>
      <c r="AA136" s="366"/>
      <c r="AB136" s="366">
        <v>848</v>
      </c>
      <c r="AC136" s="366"/>
      <c r="AD136" s="366"/>
      <c r="AE136" s="366">
        <v>3</v>
      </c>
      <c r="AF136" s="366"/>
      <c r="AG136" s="366"/>
    </row>
    <row r="137" spans="1:34" s="3" customFormat="1" ht="24.75" customHeight="1" x14ac:dyDescent="0.15">
      <c r="A137" s="188" t="s">
        <v>90</v>
      </c>
      <c r="B137" s="189"/>
      <c r="C137" s="189"/>
      <c r="D137" s="189"/>
      <c r="E137" s="189"/>
      <c r="F137" s="189"/>
      <c r="G137" s="189"/>
      <c r="H137" s="190"/>
      <c r="I137" s="412">
        <v>4</v>
      </c>
      <c r="J137" s="186">
        <v>4</v>
      </c>
      <c r="K137" s="186">
        <v>4</v>
      </c>
      <c r="L137" s="186">
        <v>3</v>
      </c>
      <c r="M137" s="186">
        <v>3</v>
      </c>
      <c r="N137" s="186">
        <v>3</v>
      </c>
      <c r="O137" s="186">
        <v>0</v>
      </c>
      <c r="P137" s="186">
        <v>0</v>
      </c>
      <c r="Q137" s="186">
        <v>0</v>
      </c>
      <c r="R137" s="186">
        <v>1</v>
      </c>
      <c r="S137" s="186">
        <v>1</v>
      </c>
      <c r="T137" s="186">
        <v>1</v>
      </c>
      <c r="U137" s="186">
        <v>399</v>
      </c>
      <c r="V137" s="186">
        <v>399</v>
      </c>
      <c r="W137" s="186">
        <v>399</v>
      </c>
      <c r="X137" s="186">
        <v>399</v>
      </c>
      <c r="Y137" s="186">
        <v>293</v>
      </c>
      <c r="Z137" s="186"/>
      <c r="AA137" s="186"/>
      <c r="AB137" s="186">
        <v>93</v>
      </c>
      <c r="AC137" s="186">
        <v>93</v>
      </c>
      <c r="AD137" s="186">
        <v>93</v>
      </c>
      <c r="AE137" s="186">
        <v>1</v>
      </c>
      <c r="AF137" s="186">
        <v>1</v>
      </c>
      <c r="AG137" s="186">
        <v>1</v>
      </c>
    </row>
    <row r="138" spans="1:34" s="3" customFormat="1" ht="24.75" customHeight="1" x14ac:dyDescent="0.15">
      <c r="A138" s="188" t="s">
        <v>91</v>
      </c>
      <c r="B138" s="189"/>
      <c r="C138" s="189"/>
      <c r="D138" s="189"/>
      <c r="E138" s="189"/>
      <c r="F138" s="189"/>
      <c r="G138" s="189"/>
      <c r="H138" s="190"/>
      <c r="I138" s="412">
        <v>5</v>
      </c>
      <c r="J138" s="186">
        <v>5</v>
      </c>
      <c r="K138" s="186">
        <v>5</v>
      </c>
      <c r="L138" s="186">
        <v>4</v>
      </c>
      <c r="M138" s="186">
        <v>4</v>
      </c>
      <c r="N138" s="186">
        <v>4</v>
      </c>
      <c r="O138" s="186">
        <v>0</v>
      </c>
      <c r="P138" s="186">
        <v>0</v>
      </c>
      <c r="Q138" s="186">
        <v>0</v>
      </c>
      <c r="R138" s="186">
        <v>1</v>
      </c>
      <c r="S138" s="186">
        <v>1</v>
      </c>
      <c r="T138" s="186">
        <v>1</v>
      </c>
      <c r="U138" s="186">
        <v>103</v>
      </c>
      <c r="V138" s="186">
        <v>103</v>
      </c>
      <c r="W138" s="186">
        <v>103</v>
      </c>
      <c r="X138" s="186">
        <v>103</v>
      </c>
      <c r="Y138" s="186">
        <v>50</v>
      </c>
      <c r="Z138" s="186"/>
      <c r="AA138" s="186"/>
      <c r="AB138" s="186">
        <v>38</v>
      </c>
      <c r="AC138" s="186">
        <v>38</v>
      </c>
      <c r="AD138" s="186">
        <v>38</v>
      </c>
      <c r="AE138" s="186">
        <v>1</v>
      </c>
      <c r="AF138" s="186">
        <v>1</v>
      </c>
      <c r="AG138" s="186">
        <v>1</v>
      </c>
    </row>
    <row r="139" spans="1:34" s="3" customFormat="1" ht="24.75" customHeight="1" x14ac:dyDescent="0.15">
      <c r="A139" s="188" t="s">
        <v>92</v>
      </c>
      <c r="B139" s="189"/>
      <c r="C139" s="189"/>
      <c r="D139" s="189"/>
      <c r="E139" s="189"/>
      <c r="F139" s="189"/>
      <c r="G139" s="189"/>
      <c r="H139" s="190"/>
      <c r="I139" s="412">
        <v>2</v>
      </c>
      <c r="J139" s="186">
        <v>2</v>
      </c>
      <c r="K139" s="186">
        <v>2</v>
      </c>
      <c r="L139" s="186">
        <v>1</v>
      </c>
      <c r="M139" s="186">
        <v>1</v>
      </c>
      <c r="N139" s="186">
        <v>1</v>
      </c>
      <c r="O139" s="186">
        <v>0</v>
      </c>
      <c r="P139" s="186">
        <v>0</v>
      </c>
      <c r="Q139" s="186">
        <v>0</v>
      </c>
      <c r="R139" s="186">
        <v>1</v>
      </c>
      <c r="S139" s="186">
        <v>1</v>
      </c>
      <c r="T139" s="186">
        <v>1</v>
      </c>
      <c r="U139" s="186">
        <v>18</v>
      </c>
      <c r="V139" s="186">
        <v>18</v>
      </c>
      <c r="W139" s="186">
        <v>18</v>
      </c>
      <c r="X139" s="186">
        <v>18</v>
      </c>
      <c r="Y139" s="186">
        <v>1</v>
      </c>
      <c r="Z139" s="186"/>
      <c r="AA139" s="186"/>
      <c r="AB139" s="186">
        <v>14</v>
      </c>
      <c r="AC139" s="186">
        <v>14</v>
      </c>
      <c r="AD139" s="186">
        <v>14</v>
      </c>
      <c r="AE139" s="186">
        <v>0</v>
      </c>
      <c r="AF139" s="186">
        <v>0</v>
      </c>
      <c r="AG139" s="186">
        <v>0</v>
      </c>
    </row>
    <row r="140" spans="1:34" s="3" customFormat="1" ht="24.75" customHeight="1" x14ac:dyDescent="0.15">
      <c r="A140" s="188" t="s">
        <v>93</v>
      </c>
      <c r="B140" s="189"/>
      <c r="C140" s="189"/>
      <c r="D140" s="189"/>
      <c r="E140" s="189"/>
      <c r="F140" s="189"/>
      <c r="G140" s="189"/>
      <c r="H140" s="190"/>
      <c r="I140" s="412">
        <v>1</v>
      </c>
      <c r="J140" s="186">
        <v>1</v>
      </c>
      <c r="K140" s="186">
        <v>1</v>
      </c>
      <c r="L140" s="186">
        <v>1</v>
      </c>
      <c r="M140" s="186">
        <v>1</v>
      </c>
      <c r="N140" s="186">
        <v>1</v>
      </c>
      <c r="O140" s="174">
        <v>0</v>
      </c>
      <c r="P140" s="174">
        <v>0</v>
      </c>
      <c r="Q140" s="174">
        <v>0</v>
      </c>
      <c r="R140" s="174">
        <v>0</v>
      </c>
      <c r="S140" s="174">
        <v>0</v>
      </c>
      <c r="T140" s="174">
        <v>0</v>
      </c>
      <c r="U140" s="187">
        <v>7</v>
      </c>
      <c r="V140" s="187">
        <v>7</v>
      </c>
      <c r="W140" s="187">
        <v>7</v>
      </c>
      <c r="X140" s="187">
        <v>7</v>
      </c>
      <c r="Y140" s="186">
        <v>2</v>
      </c>
      <c r="Z140" s="186"/>
      <c r="AA140" s="186"/>
      <c r="AB140" s="186">
        <v>3</v>
      </c>
      <c r="AC140" s="186">
        <v>3</v>
      </c>
      <c r="AD140" s="186">
        <v>3</v>
      </c>
      <c r="AE140" s="186">
        <v>0</v>
      </c>
      <c r="AF140" s="186">
        <v>0</v>
      </c>
      <c r="AG140" s="186">
        <v>0</v>
      </c>
    </row>
    <row r="141" spans="1:34" s="3" customFormat="1" ht="24.75" customHeight="1" x14ac:dyDescent="0.15">
      <c r="A141" s="188" t="s">
        <v>94</v>
      </c>
      <c r="B141" s="189"/>
      <c r="C141" s="189"/>
      <c r="D141" s="189"/>
      <c r="E141" s="189"/>
      <c r="F141" s="189"/>
      <c r="G141" s="189"/>
      <c r="H141" s="190"/>
      <c r="I141" s="191">
        <v>0</v>
      </c>
      <c r="J141" s="174">
        <v>0</v>
      </c>
      <c r="K141" s="174">
        <v>0</v>
      </c>
      <c r="L141" s="174">
        <v>0</v>
      </c>
      <c r="M141" s="174">
        <v>0</v>
      </c>
      <c r="N141" s="174">
        <v>0</v>
      </c>
      <c r="O141" s="174">
        <v>0</v>
      </c>
      <c r="P141" s="174">
        <v>0</v>
      </c>
      <c r="Q141" s="174">
        <v>0</v>
      </c>
      <c r="R141" s="174">
        <v>0</v>
      </c>
      <c r="S141" s="174">
        <v>0</v>
      </c>
      <c r="T141" s="174">
        <v>0</v>
      </c>
      <c r="U141" s="187">
        <v>0</v>
      </c>
      <c r="V141" s="187">
        <v>0</v>
      </c>
      <c r="W141" s="187">
        <v>0</v>
      </c>
      <c r="X141" s="187">
        <v>0</v>
      </c>
      <c r="Y141" s="885" t="s">
        <v>445</v>
      </c>
      <c r="Z141" s="885"/>
      <c r="AA141" s="885"/>
      <c r="AB141" s="174">
        <v>0</v>
      </c>
      <c r="AC141" s="174">
        <v>0</v>
      </c>
      <c r="AD141" s="174">
        <v>0</v>
      </c>
      <c r="AE141" s="186">
        <v>0</v>
      </c>
      <c r="AF141" s="186">
        <v>0</v>
      </c>
      <c r="AG141" s="186">
        <v>0</v>
      </c>
    </row>
    <row r="142" spans="1:34" s="3" customFormat="1" ht="24.75" customHeight="1" x14ac:dyDescent="0.15">
      <c r="A142" s="188" t="s">
        <v>95</v>
      </c>
      <c r="B142" s="189"/>
      <c r="C142" s="189"/>
      <c r="D142" s="189"/>
      <c r="E142" s="189"/>
      <c r="F142" s="189"/>
      <c r="G142" s="189"/>
      <c r="H142" s="190"/>
      <c r="I142" s="412">
        <v>3</v>
      </c>
      <c r="J142" s="186">
        <v>3</v>
      </c>
      <c r="K142" s="186">
        <v>3</v>
      </c>
      <c r="L142" s="186">
        <v>2</v>
      </c>
      <c r="M142" s="186">
        <v>2</v>
      </c>
      <c r="N142" s="186">
        <v>2</v>
      </c>
      <c r="O142" s="186">
        <v>1</v>
      </c>
      <c r="P142" s="186">
        <v>1</v>
      </c>
      <c r="Q142" s="186">
        <v>1</v>
      </c>
      <c r="R142" s="174">
        <v>0</v>
      </c>
      <c r="S142" s="174">
        <v>0</v>
      </c>
      <c r="T142" s="174">
        <v>0</v>
      </c>
      <c r="U142" s="186">
        <v>124</v>
      </c>
      <c r="V142" s="186">
        <v>124</v>
      </c>
      <c r="W142" s="186">
        <v>124</v>
      </c>
      <c r="X142" s="186">
        <v>124</v>
      </c>
      <c r="Y142" s="186">
        <v>103</v>
      </c>
      <c r="Z142" s="186"/>
      <c r="AA142" s="186"/>
      <c r="AB142" s="186">
        <v>15</v>
      </c>
      <c r="AC142" s="186">
        <v>15</v>
      </c>
      <c r="AD142" s="186">
        <v>15</v>
      </c>
      <c r="AE142" s="186">
        <v>0</v>
      </c>
      <c r="AF142" s="186">
        <v>0</v>
      </c>
      <c r="AG142" s="186">
        <v>0</v>
      </c>
    </row>
    <row r="143" spans="1:34" s="3" customFormat="1" ht="24.75" customHeight="1" x14ac:dyDescent="0.15">
      <c r="A143" s="188" t="s">
        <v>96</v>
      </c>
      <c r="B143" s="189"/>
      <c r="C143" s="189"/>
      <c r="D143" s="189"/>
      <c r="E143" s="189"/>
      <c r="F143" s="189"/>
      <c r="G143" s="189"/>
      <c r="H143" s="190"/>
      <c r="I143" s="412">
        <v>4</v>
      </c>
      <c r="J143" s="186">
        <v>4</v>
      </c>
      <c r="K143" s="186">
        <v>4</v>
      </c>
      <c r="L143" s="186">
        <v>4</v>
      </c>
      <c r="M143" s="186">
        <v>4</v>
      </c>
      <c r="N143" s="186">
        <v>4</v>
      </c>
      <c r="O143" s="186">
        <v>0</v>
      </c>
      <c r="P143" s="186">
        <v>0</v>
      </c>
      <c r="Q143" s="186">
        <v>0</v>
      </c>
      <c r="R143" s="174">
        <v>0</v>
      </c>
      <c r="S143" s="174">
        <v>0</v>
      </c>
      <c r="T143" s="174">
        <v>0</v>
      </c>
      <c r="U143" s="186">
        <v>901</v>
      </c>
      <c r="V143" s="186">
        <v>901</v>
      </c>
      <c r="W143" s="186">
        <v>901</v>
      </c>
      <c r="X143" s="186">
        <v>901</v>
      </c>
      <c r="Y143" s="186">
        <v>726</v>
      </c>
      <c r="Z143" s="186"/>
      <c r="AA143" s="186"/>
      <c r="AB143" s="186">
        <v>136</v>
      </c>
      <c r="AC143" s="186">
        <v>136</v>
      </c>
      <c r="AD143" s="186">
        <v>136</v>
      </c>
      <c r="AE143" s="186">
        <v>0</v>
      </c>
      <c r="AF143" s="186">
        <v>0</v>
      </c>
      <c r="AG143" s="186">
        <v>0</v>
      </c>
    </row>
    <row r="144" spans="1:34" s="3" customFormat="1" ht="24.75" customHeight="1" x14ac:dyDescent="0.15">
      <c r="A144" s="188" t="s">
        <v>97</v>
      </c>
      <c r="B144" s="189"/>
      <c r="C144" s="189"/>
      <c r="D144" s="189"/>
      <c r="E144" s="189"/>
      <c r="F144" s="189"/>
      <c r="G144" s="189"/>
      <c r="H144" s="190"/>
      <c r="I144" s="412">
        <v>2</v>
      </c>
      <c r="J144" s="186">
        <v>2</v>
      </c>
      <c r="K144" s="186">
        <v>2</v>
      </c>
      <c r="L144" s="186">
        <v>2</v>
      </c>
      <c r="M144" s="186">
        <v>2</v>
      </c>
      <c r="N144" s="186">
        <v>2</v>
      </c>
      <c r="O144" s="186">
        <v>0</v>
      </c>
      <c r="P144" s="186">
        <v>0</v>
      </c>
      <c r="Q144" s="186">
        <v>0</v>
      </c>
      <c r="R144" s="186">
        <v>0</v>
      </c>
      <c r="S144" s="186">
        <v>0</v>
      </c>
      <c r="T144" s="186">
        <v>0</v>
      </c>
      <c r="U144" s="186">
        <v>32</v>
      </c>
      <c r="V144" s="186">
        <v>32</v>
      </c>
      <c r="W144" s="186">
        <v>32</v>
      </c>
      <c r="X144" s="186">
        <v>32</v>
      </c>
      <c r="Y144" s="186">
        <v>18</v>
      </c>
      <c r="Z144" s="186"/>
      <c r="AA144" s="186"/>
      <c r="AB144" s="186">
        <v>9</v>
      </c>
      <c r="AC144" s="186">
        <v>9</v>
      </c>
      <c r="AD144" s="186">
        <v>9</v>
      </c>
      <c r="AE144" s="186">
        <v>0</v>
      </c>
      <c r="AF144" s="186">
        <v>0</v>
      </c>
      <c r="AG144" s="186">
        <v>0</v>
      </c>
    </row>
    <row r="145" spans="1:34" s="3" customFormat="1" ht="24.75" customHeight="1" x14ac:dyDescent="0.15">
      <c r="A145" s="188" t="s">
        <v>98</v>
      </c>
      <c r="B145" s="189"/>
      <c r="C145" s="189"/>
      <c r="D145" s="189"/>
      <c r="E145" s="189"/>
      <c r="F145" s="189"/>
      <c r="G145" s="189"/>
      <c r="H145" s="190"/>
      <c r="I145" s="191">
        <v>0</v>
      </c>
      <c r="J145" s="174">
        <v>0</v>
      </c>
      <c r="K145" s="174">
        <v>0</v>
      </c>
      <c r="L145" s="174">
        <v>0</v>
      </c>
      <c r="M145" s="174">
        <v>0</v>
      </c>
      <c r="N145" s="174">
        <v>0</v>
      </c>
      <c r="O145" s="174">
        <v>0</v>
      </c>
      <c r="P145" s="174">
        <v>0</v>
      </c>
      <c r="Q145" s="174">
        <v>0</v>
      </c>
      <c r="R145" s="174">
        <v>0</v>
      </c>
      <c r="S145" s="174">
        <v>0</v>
      </c>
      <c r="T145" s="174">
        <v>0</v>
      </c>
      <c r="U145" s="187">
        <v>0</v>
      </c>
      <c r="V145" s="187">
        <v>0</v>
      </c>
      <c r="W145" s="187">
        <v>0</v>
      </c>
      <c r="X145" s="187">
        <v>0</v>
      </c>
      <c r="Y145" s="885" t="s">
        <v>446</v>
      </c>
      <c r="Z145" s="885"/>
      <c r="AA145" s="885"/>
      <c r="AB145" s="174">
        <v>0</v>
      </c>
      <c r="AC145" s="174">
        <v>0</v>
      </c>
      <c r="AD145" s="174">
        <v>0</v>
      </c>
      <c r="AE145" s="186">
        <v>0</v>
      </c>
      <c r="AF145" s="186">
        <v>0</v>
      </c>
      <c r="AG145" s="186">
        <v>0</v>
      </c>
    </row>
    <row r="146" spans="1:34" s="3" customFormat="1" ht="24.75" customHeight="1" x14ac:dyDescent="0.15">
      <c r="A146" s="188" t="s">
        <v>99</v>
      </c>
      <c r="B146" s="189"/>
      <c r="C146" s="189"/>
      <c r="D146" s="189"/>
      <c r="E146" s="189"/>
      <c r="F146" s="189"/>
      <c r="G146" s="189"/>
      <c r="H146" s="190"/>
      <c r="I146" s="191">
        <v>8</v>
      </c>
      <c r="J146" s="174">
        <v>8</v>
      </c>
      <c r="K146" s="174">
        <v>8</v>
      </c>
      <c r="L146" s="174">
        <v>8</v>
      </c>
      <c r="M146" s="174">
        <v>8</v>
      </c>
      <c r="N146" s="174">
        <v>8</v>
      </c>
      <c r="O146" s="174">
        <v>0</v>
      </c>
      <c r="P146" s="174">
        <v>0</v>
      </c>
      <c r="Q146" s="174">
        <v>0</v>
      </c>
      <c r="R146" s="174">
        <v>0</v>
      </c>
      <c r="S146" s="174">
        <v>0</v>
      </c>
      <c r="T146" s="174">
        <v>0</v>
      </c>
      <c r="U146" s="174">
        <v>135</v>
      </c>
      <c r="V146" s="174">
        <v>135</v>
      </c>
      <c r="W146" s="174">
        <v>135</v>
      </c>
      <c r="X146" s="174">
        <v>135</v>
      </c>
      <c r="Y146" s="174">
        <v>87</v>
      </c>
      <c r="Z146" s="174"/>
      <c r="AA146" s="174"/>
      <c r="AB146" s="174">
        <v>29</v>
      </c>
      <c r="AC146" s="174">
        <v>29</v>
      </c>
      <c r="AD146" s="174">
        <v>29</v>
      </c>
      <c r="AE146" s="186">
        <v>0</v>
      </c>
      <c r="AF146" s="186">
        <v>0</v>
      </c>
      <c r="AG146" s="186">
        <v>0</v>
      </c>
    </row>
    <row r="147" spans="1:34" s="3" customFormat="1" ht="24.75" customHeight="1" x14ac:dyDescent="0.15">
      <c r="A147" s="188" t="s">
        <v>100</v>
      </c>
      <c r="B147" s="189"/>
      <c r="C147" s="189"/>
      <c r="D147" s="189"/>
      <c r="E147" s="189"/>
      <c r="F147" s="189"/>
      <c r="G147" s="189"/>
      <c r="H147" s="190"/>
      <c r="I147" s="191">
        <v>1</v>
      </c>
      <c r="J147" s="174">
        <v>1</v>
      </c>
      <c r="K147" s="174">
        <v>1</v>
      </c>
      <c r="L147" s="174">
        <v>1</v>
      </c>
      <c r="M147" s="174">
        <v>1</v>
      </c>
      <c r="N147" s="174">
        <v>1</v>
      </c>
      <c r="O147" s="186">
        <v>0</v>
      </c>
      <c r="P147" s="186">
        <v>0</v>
      </c>
      <c r="Q147" s="186">
        <v>0</v>
      </c>
      <c r="R147" s="174">
        <v>0</v>
      </c>
      <c r="S147" s="174">
        <v>0</v>
      </c>
      <c r="T147" s="174">
        <v>0</v>
      </c>
      <c r="U147" s="174">
        <v>4</v>
      </c>
      <c r="V147" s="174">
        <v>4</v>
      </c>
      <c r="W147" s="174">
        <v>4</v>
      </c>
      <c r="X147" s="174">
        <v>4</v>
      </c>
      <c r="Y147" s="186">
        <v>4</v>
      </c>
      <c r="Z147" s="186"/>
      <c r="AA147" s="186"/>
      <c r="AB147" s="186">
        <v>0</v>
      </c>
      <c r="AC147" s="186">
        <v>0</v>
      </c>
      <c r="AD147" s="186">
        <v>0</v>
      </c>
      <c r="AE147" s="186">
        <v>0</v>
      </c>
      <c r="AF147" s="186">
        <v>0</v>
      </c>
      <c r="AG147" s="186">
        <v>0</v>
      </c>
    </row>
    <row r="148" spans="1:34" s="3" customFormat="1" ht="24.75" customHeight="1" x14ac:dyDescent="0.15">
      <c r="A148" s="188" t="s">
        <v>101</v>
      </c>
      <c r="B148" s="189"/>
      <c r="C148" s="189"/>
      <c r="D148" s="189"/>
      <c r="E148" s="189"/>
      <c r="F148" s="189"/>
      <c r="G148" s="189"/>
      <c r="H148" s="190"/>
      <c r="I148" s="191">
        <v>1</v>
      </c>
      <c r="J148" s="174">
        <v>1</v>
      </c>
      <c r="K148" s="174">
        <v>1</v>
      </c>
      <c r="L148" s="174">
        <v>1</v>
      </c>
      <c r="M148" s="174">
        <v>1</v>
      </c>
      <c r="N148" s="174">
        <v>1</v>
      </c>
      <c r="O148" s="186">
        <v>0</v>
      </c>
      <c r="P148" s="186">
        <v>0</v>
      </c>
      <c r="Q148" s="186">
        <v>0</v>
      </c>
      <c r="R148" s="174">
        <v>0</v>
      </c>
      <c r="S148" s="174">
        <v>0</v>
      </c>
      <c r="T148" s="174">
        <v>0</v>
      </c>
      <c r="U148" s="187">
        <v>4</v>
      </c>
      <c r="V148" s="187">
        <v>4</v>
      </c>
      <c r="W148" s="187">
        <v>4</v>
      </c>
      <c r="X148" s="187">
        <v>4</v>
      </c>
      <c r="Y148" s="174">
        <v>1</v>
      </c>
      <c r="Z148" s="174"/>
      <c r="AA148" s="174"/>
      <c r="AB148" s="174">
        <v>0</v>
      </c>
      <c r="AC148" s="174">
        <v>0</v>
      </c>
      <c r="AD148" s="174">
        <v>0</v>
      </c>
      <c r="AE148" s="186">
        <v>0</v>
      </c>
      <c r="AF148" s="186">
        <v>0</v>
      </c>
      <c r="AG148" s="186">
        <v>0</v>
      </c>
    </row>
    <row r="149" spans="1:34" s="3" customFormat="1" ht="24.75" customHeight="1" x14ac:dyDescent="0.15">
      <c r="A149" s="188" t="s">
        <v>261</v>
      </c>
      <c r="B149" s="189"/>
      <c r="C149" s="189"/>
      <c r="D149" s="189"/>
      <c r="E149" s="189"/>
      <c r="F149" s="189"/>
      <c r="G149" s="189"/>
      <c r="H149" s="190"/>
      <c r="I149" s="191">
        <v>6</v>
      </c>
      <c r="J149" s="174">
        <v>6</v>
      </c>
      <c r="K149" s="174">
        <v>6</v>
      </c>
      <c r="L149" s="174">
        <v>5</v>
      </c>
      <c r="M149" s="174">
        <v>5</v>
      </c>
      <c r="N149" s="174">
        <v>5</v>
      </c>
      <c r="O149" s="174">
        <v>0</v>
      </c>
      <c r="P149" s="174">
        <v>0</v>
      </c>
      <c r="Q149" s="174">
        <v>0</v>
      </c>
      <c r="R149" s="174">
        <v>1</v>
      </c>
      <c r="S149" s="174">
        <v>1</v>
      </c>
      <c r="T149" s="174">
        <v>1</v>
      </c>
      <c r="U149" s="174">
        <v>286</v>
      </c>
      <c r="V149" s="174">
        <v>286</v>
      </c>
      <c r="W149" s="174">
        <v>286</v>
      </c>
      <c r="X149" s="174">
        <v>286</v>
      </c>
      <c r="Y149" s="174">
        <v>203</v>
      </c>
      <c r="Z149" s="174"/>
      <c r="AA149" s="174"/>
      <c r="AB149" s="186">
        <v>63</v>
      </c>
      <c r="AC149" s="186">
        <v>63</v>
      </c>
      <c r="AD149" s="186">
        <v>63</v>
      </c>
      <c r="AE149" s="174">
        <v>1</v>
      </c>
      <c r="AF149" s="174">
        <v>1</v>
      </c>
      <c r="AG149" s="174">
        <v>1</v>
      </c>
    </row>
    <row r="150" spans="1:34" s="3" customFormat="1" ht="24.75" customHeight="1" x14ac:dyDescent="0.15">
      <c r="A150" s="188" t="s">
        <v>102</v>
      </c>
      <c r="B150" s="189"/>
      <c r="C150" s="189"/>
      <c r="D150" s="189"/>
      <c r="E150" s="189"/>
      <c r="F150" s="189"/>
      <c r="G150" s="189"/>
      <c r="H150" s="190"/>
      <c r="I150" s="191">
        <v>1</v>
      </c>
      <c r="J150" s="174">
        <v>1</v>
      </c>
      <c r="K150" s="174">
        <v>1</v>
      </c>
      <c r="L150" s="174">
        <v>1</v>
      </c>
      <c r="M150" s="174">
        <v>1</v>
      </c>
      <c r="N150" s="174">
        <v>1</v>
      </c>
      <c r="O150" s="174">
        <v>0</v>
      </c>
      <c r="P150" s="174">
        <v>0</v>
      </c>
      <c r="Q150" s="174">
        <v>0</v>
      </c>
      <c r="R150" s="174">
        <v>0</v>
      </c>
      <c r="S150" s="174">
        <v>0</v>
      </c>
      <c r="T150" s="174">
        <v>0</v>
      </c>
      <c r="U150" s="174">
        <v>10</v>
      </c>
      <c r="V150" s="174">
        <v>10</v>
      </c>
      <c r="W150" s="174">
        <v>10</v>
      </c>
      <c r="X150" s="174">
        <v>10</v>
      </c>
      <c r="Y150" s="174">
        <v>3</v>
      </c>
      <c r="Z150" s="174"/>
      <c r="AA150" s="174"/>
      <c r="AB150" s="174">
        <v>2</v>
      </c>
      <c r="AC150" s="174">
        <v>2</v>
      </c>
      <c r="AD150" s="174">
        <v>2</v>
      </c>
      <c r="AE150" s="186">
        <v>0</v>
      </c>
      <c r="AF150" s="186">
        <v>0</v>
      </c>
      <c r="AG150" s="186">
        <v>0</v>
      </c>
    </row>
    <row r="151" spans="1:34" s="3" customFormat="1" ht="24.75" customHeight="1" x14ac:dyDescent="0.15">
      <c r="A151" s="188" t="s">
        <v>103</v>
      </c>
      <c r="B151" s="189"/>
      <c r="C151" s="189"/>
      <c r="D151" s="189"/>
      <c r="E151" s="189"/>
      <c r="F151" s="189"/>
      <c r="G151" s="189"/>
      <c r="H151" s="190"/>
      <c r="I151" s="191">
        <v>0</v>
      </c>
      <c r="J151" s="174">
        <v>0</v>
      </c>
      <c r="K151" s="174">
        <v>0</v>
      </c>
      <c r="L151" s="174">
        <v>0</v>
      </c>
      <c r="M151" s="174">
        <v>0</v>
      </c>
      <c r="N151" s="174">
        <v>0</v>
      </c>
      <c r="O151" s="186">
        <v>0</v>
      </c>
      <c r="P151" s="186">
        <v>0</v>
      </c>
      <c r="Q151" s="186">
        <v>0</v>
      </c>
      <c r="R151" s="174">
        <v>0</v>
      </c>
      <c r="S151" s="174">
        <v>0</v>
      </c>
      <c r="T151" s="174">
        <v>0</v>
      </c>
      <c r="U151" s="187">
        <v>0</v>
      </c>
      <c r="V151" s="187">
        <v>0</v>
      </c>
      <c r="W151" s="187">
        <v>0</v>
      </c>
      <c r="X151" s="187">
        <v>0</v>
      </c>
      <c r="Y151" s="707" t="s">
        <v>447</v>
      </c>
      <c r="Z151" s="707"/>
      <c r="AA151" s="707"/>
      <c r="AB151" s="174">
        <v>0</v>
      </c>
      <c r="AC151" s="174">
        <v>0</v>
      </c>
      <c r="AD151" s="174">
        <v>0</v>
      </c>
      <c r="AE151" s="186">
        <v>0</v>
      </c>
      <c r="AF151" s="186">
        <v>0</v>
      </c>
      <c r="AG151" s="186">
        <v>0</v>
      </c>
    </row>
    <row r="152" spans="1:34" s="3" customFormat="1" ht="24.75" customHeight="1" x14ac:dyDescent="0.15">
      <c r="A152" s="188" t="s">
        <v>104</v>
      </c>
      <c r="B152" s="189"/>
      <c r="C152" s="189"/>
      <c r="D152" s="189"/>
      <c r="E152" s="189"/>
      <c r="F152" s="189"/>
      <c r="G152" s="189"/>
      <c r="H152" s="190"/>
      <c r="I152" s="191">
        <v>12</v>
      </c>
      <c r="J152" s="174">
        <v>12</v>
      </c>
      <c r="K152" s="174">
        <v>12</v>
      </c>
      <c r="L152" s="174">
        <v>12</v>
      </c>
      <c r="M152" s="174">
        <v>12</v>
      </c>
      <c r="N152" s="174">
        <v>12</v>
      </c>
      <c r="O152" s="186">
        <v>0</v>
      </c>
      <c r="P152" s="186">
        <v>0</v>
      </c>
      <c r="Q152" s="186">
        <v>0</v>
      </c>
      <c r="R152" s="174">
        <v>0</v>
      </c>
      <c r="S152" s="174">
        <v>0</v>
      </c>
      <c r="T152" s="174">
        <v>0</v>
      </c>
      <c r="U152" s="174">
        <v>169</v>
      </c>
      <c r="V152" s="174">
        <v>169</v>
      </c>
      <c r="W152" s="174">
        <v>169</v>
      </c>
      <c r="X152" s="174">
        <v>169</v>
      </c>
      <c r="Y152" s="174">
        <v>107</v>
      </c>
      <c r="Z152" s="174"/>
      <c r="AA152" s="174"/>
      <c r="AB152" s="174">
        <v>26</v>
      </c>
      <c r="AC152" s="174">
        <v>26</v>
      </c>
      <c r="AD152" s="174">
        <v>26</v>
      </c>
      <c r="AE152" s="186">
        <v>0</v>
      </c>
      <c r="AF152" s="186">
        <v>0</v>
      </c>
      <c r="AG152" s="186">
        <v>0</v>
      </c>
    </row>
    <row r="153" spans="1:34" s="3" customFormat="1" ht="24.75" customHeight="1" x14ac:dyDescent="0.15">
      <c r="A153" s="188" t="s">
        <v>262</v>
      </c>
      <c r="B153" s="189"/>
      <c r="C153" s="189"/>
      <c r="D153" s="189"/>
      <c r="E153" s="189"/>
      <c r="F153" s="189"/>
      <c r="G153" s="189"/>
      <c r="H153" s="190"/>
      <c r="I153" s="191">
        <v>3</v>
      </c>
      <c r="J153" s="174">
        <v>3</v>
      </c>
      <c r="K153" s="174">
        <v>3</v>
      </c>
      <c r="L153" s="174">
        <v>3</v>
      </c>
      <c r="M153" s="174">
        <v>3</v>
      </c>
      <c r="N153" s="174">
        <v>3</v>
      </c>
      <c r="O153" s="174">
        <v>0</v>
      </c>
      <c r="P153" s="174">
        <v>0</v>
      </c>
      <c r="Q153" s="174">
        <v>0</v>
      </c>
      <c r="R153" s="174">
        <v>0</v>
      </c>
      <c r="S153" s="174">
        <v>0</v>
      </c>
      <c r="T153" s="174">
        <v>0</v>
      </c>
      <c r="U153" s="174">
        <v>1059</v>
      </c>
      <c r="V153" s="174">
        <v>1059</v>
      </c>
      <c r="W153" s="174">
        <v>1059</v>
      </c>
      <c r="X153" s="174">
        <v>1059</v>
      </c>
      <c r="Y153" s="174">
        <v>884</v>
      </c>
      <c r="Z153" s="174"/>
      <c r="AA153" s="174"/>
      <c r="AB153" s="174">
        <v>117</v>
      </c>
      <c r="AC153" s="174">
        <v>117</v>
      </c>
      <c r="AD153" s="174">
        <v>117</v>
      </c>
      <c r="AE153" s="186">
        <v>0</v>
      </c>
      <c r="AF153" s="186">
        <v>0</v>
      </c>
      <c r="AG153" s="186">
        <v>0</v>
      </c>
    </row>
    <row r="154" spans="1:34" s="3" customFormat="1" ht="24.75" customHeight="1" x14ac:dyDescent="0.15">
      <c r="A154" s="188" t="s">
        <v>263</v>
      </c>
      <c r="B154" s="189"/>
      <c r="C154" s="189"/>
      <c r="D154" s="189"/>
      <c r="E154" s="189"/>
      <c r="F154" s="189"/>
      <c r="G154" s="189"/>
      <c r="H154" s="190"/>
      <c r="I154" s="191">
        <v>7</v>
      </c>
      <c r="J154" s="174">
        <v>7</v>
      </c>
      <c r="K154" s="174">
        <v>7</v>
      </c>
      <c r="L154" s="174">
        <v>7</v>
      </c>
      <c r="M154" s="174">
        <v>7</v>
      </c>
      <c r="N154" s="174">
        <v>7</v>
      </c>
      <c r="O154" s="174">
        <v>0</v>
      </c>
      <c r="P154" s="174">
        <v>0</v>
      </c>
      <c r="Q154" s="174">
        <v>0</v>
      </c>
      <c r="R154" s="174">
        <v>0</v>
      </c>
      <c r="S154" s="174">
        <v>0</v>
      </c>
      <c r="T154" s="174">
        <v>0</v>
      </c>
      <c r="U154" s="174">
        <v>135</v>
      </c>
      <c r="V154" s="174">
        <v>135</v>
      </c>
      <c r="W154" s="174">
        <v>135</v>
      </c>
      <c r="X154" s="174">
        <v>135</v>
      </c>
      <c r="Y154" s="174">
        <v>86</v>
      </c>
      <c r="Z154" s="174"/>
      <c r="AA154" s="174"/>
      <c r="AB154" s="174">
        <v>25</v>
      </c>
      <c r="AC154" s="174">
        <v>25</v>
      </c>
      <c r="AD154" s="174">
        <v>25</v>
      </c>
      <c r="AE154" s="174">
        <v>0</v>
      </c>
      <c r="AF154" s="174">
        <v>0</v>
      </c>
      <c r="AG154" s="174">
        <v>0</v>
      </c>
    </row>
    <row r="155" spans="1:34" s="3" customFormat="1" ht="24.75" customHeight="1" x14ac:dyDescent="0.15">
      <c r="A155" s="188" t="s">
        <v>264</v>
      </c>
      <c r="B155" s="189"/>
      <c r="C155" s="189"/>
      <c r="D155" s="189"/>
      <c r="E155" s="189"/>
      <c r="F155" s="189"/>
      <c r="G155" s="189"/>
      <c r="H155" s="190"/>
      <c r="I155" s="191">
        <v>5</v>
      </c>
      <c r="J155" s="174">
        <v>5</v>
      </c>
      <c r="K155" s="174">
        <v>5</v>
      </c>
      <c r="L155" s="174">
        <v>5</v>
      </c>
      <c r="M155" s="174">
        <v>5</v>
      </c>
      <c r="N155" s="174">
        <v>5</v>
      </c>
      <c r="O155" s="186">
        <v>0</v>
      </c>
      <c r="P155" s="186">
        <v>0</v>
      </c>
      <c r="Q155" s="186">
        <v>0</v>
      </c>
      <c r="R155" s="174">
        <v>0</v>
      </c>
      <c r="S155" s="174">
        <v>0</v>
      </c>
      <c r="T155" s="174">
        <v>0</v>
      </c>
      <c r="U155" s="174">
        <v>86</v>
      </c>
      <c r="V155" s="174">
        <v>86</v>
      </c>
      <c r="W155" s="174">
        <v>86</v>
      </c>
      <c r="X155" s="174">
        <v>86</v>
      </c>
      <c r="Y155" s="174">
        <v>56</v>
      </c>
      <c r="Z155" s="174"/>
      <c r="AA155" s="174"/>
      <c r="AB155" s="174">
        <v>23</v>
      </c>
      <c r="AC155" s="174">
        <v>23</v>
      </c>
      <c r="AD155" s="174">
        <v>23</v>
      </c>
      <c r="AE155" s="186">
        <v>0</v>
      </c>
      <c r="AF155" s="186">
        <v>0</v>
      </c>
      <c r="AG155" s="186">
        <v>0</v>
      </c>
    </row>
    <row r="156" spans="1:34" s="3" customFormat="1" ht="24.75" customHeight="1" x14ac:dyDescent="0.15">
      <c r="A156" s="188" t="s">
        <v>265</v>
      </c>
      <c r="B156" s="189"/>
      <c r="C156" s="189"/>
      <c r="D156" s="189"/>
      <c r="E156" s="189"/>
      <c r="F156" s="189"/>
      <c r="G156" s="189"/>
      <c r="H156" s="190"/>
      <c r="I156" s="191">
        <v>2</v>
      </c>
      <c r="J156" s="174">
        <v>2</v>
      </c>
      <c r="K156" s="174">
        <v>2</v>
      </c>
      <c r="L156" s="174">
        <v>2</v>
      </c>
      <c r="M156" s="174">
        <v>2</v>
      </c>
      <c r="N156" s="174">
        <v>2</v>
      </c>
      <c r="O156" s="186">
        <v>0</v>
      </c>
      <c r="P156" s="186">
        <v>0</v>
      </c>
      <c r="Q156" s="186">
        <v>0</v>
      </c>
      <c r="R156" s="174">
        <v>0</v>
      </c>
      <c r="S156" s="174">
        <v>0</v>
      </c>
      <c r="T156" s="174">
        <v>0</v>
      </c>
      <c r="U156" s="174">
        <v>172</v>
      </c>
      <c r="V156" s="174">
        <v>172</v>
      </c>
      <c r="W156" s="174">
        <v>172</v>
      </c>
      <c r="X156" s="174">
        <v>172</v>
      </c>
      <c r="Y156" s="174">
        <v>135</v>
      </c>
      <c r="Z156" s="174"/>
      <c r="AA156" s="174"/>
      <c r="AB156" s="174">
        <v>24</v>
      </c>
      <c r="AC156" s="174">
        <v>24</v>
      </c>
      <c r="AD156" s="174">
        <v>24</v>
      </c>
      <c r="AE156" s="186">
        <v>0</v>
      </c>
      <c r="AF156" s="186">
        <v>0</v>
      </c>
      <c r="AG156" s="186">
        <v>0</v>
      </c>
    </row>
    <row r="157" spans="1:34" s="3" customFormat="1" ht="24.75" customHeight="1" x14ac:dyDescent="0.15">
      <c r="A157" s="188" t="s">
        <v>105</v>
      </c>
      <c r="B157" s="189"/>
      <c r="C157" s="189"/>
      <c r="D157" s="189"/>
      <c r="E157" s="189"/>
      <c r="F157" s="189"/>
      <c r="G157" s="189"/>
      <c r="H157" s="190"/>
      <c r="I157" s="191">
        <v>8</v>
      </c>
      <c r="J157" s="174">
        <v>8</v>
      </c>
      <c r="K157" s="174">
        <v>8</v>
      </c>
      <c r="L157" s="174">
        <v>8</v>
      </c>
      <c r="M157" s="174">
        <v>8</v>
      </c>
      <c r="N157" s="174">
        <v>8</v>
      </c>
      <c r="O157" s="174">
        <v>0</v>
      </c>
      <c r="P157" s="174">
        <v>0</v>
      </c>
      <c r="Q157" s="174">
        <v>0</v>
      </c>
      <c r="R157" s="174">
        <v>0</v>
      </c>
      <c r="S157" s="174">
        <v>0</v>
      </c>
      <c r="T157" s="174">
        <v>0</v>
      </c>
      <c r="U157" s="174">
        <v>374</v>
      </c>
      <c r="V157" s="174">
        <v>374</v>
      </c>
      <c r="W157" s="174">
        <v>374</v>
      </c>
      <c r="X157" s="174">
        <v>374</v>
      </c>
      <c r="Y157" s="174">
        <v>174</v>
      </c>
      <c r="Z157" s="174"/>
      <c r="AA157" s="174"/>
      <c r="AB157" s="174">
        <v>170</v>
      </c>
      <c r="AC157" s="174">
        <v>170</v>
      </c>
      <c r="AD157" s="174">
        <v>170</v>
      </c>
      <c r="AE157" s="186">
        <v>0</v>
      </c>
      <c r="AF157" s="186">
        <v>0</v>
      </c>
      <c r="AG157" s="186">
        <v>0</v>
      </c>
    </row>
    <row r="158" spans="1:34" s="3" customFormat="1" ht="24.75" customHeight="1" x14ac:dyDescent="0.15">
      <c r="A158" s="188" t="s">
        <v>266</v>
      </c>
      <c r="B158" s="189"/>
      <c r="C158" s="189"/>
      <c r="D158" s="189"/>
      <c r="E158" s="189"/>
      <c r="F158" s="189"/>
      <c r="G158" s="189"/>
      <c r="H158" s="190"/>
      <c r="I158" s="191">
        <v>1</v>
      </c>
      <c r="J158" s="174">
        <v>1</v>
      </c>
      <c r="K158" s="174">
        <v>1</v>
      </c>
      <c r="L158" s="174">
        <v>1</v>
      </c>
      <c r="M158" s="174">
        <v>1</v>
      </c>
      <c r="N158" s="174">
        <v>1</v>
      </c>
      <c r="O158" s="174">
        <v>0</v>
      </c>
      <c r="P158" s="174">
        <v>0</v>
      </c>
      <c r="Q158" s="174">
        <v>0</v>
      </c>
      <c r="R158" s="174">
        <v>0</v>
      </c>
      <c r="S158" s="174">
        <v>0</v>
      </c>
      <c r="T158" s="174">
        <v>0</v>
      </c>
      <c r="U158" s="174">
        <v>45</v>
      </c>
      <c r="V158" s="174">
        <v>45</v>
      </c>
      <c r="W158" s="174">
        <v>45</v>
      </c>
      <c r="X158" s="174">
        <v>45</v>
      </c>
      <c r="Y158" s="174">
        <v>32</v>
      </c>
      <c r="Z158" s="174"/>
      <c r="AA158" s="174"/>
      <c r="AB158" s="174">
        <v>9</v>
      </c>
      <c r="AC158" s="174">
        <v>9</v>
      </c>
      <c r="AD158" s="174">
        <v>9</v>
      </c>
      <c r="AE158" s="186">
        <v>0</v>
      </c>
      <c r="AF158" s="186">
        <v>0</v>
      </c>
      <c r="AG158" s="186">
        <v>0</v>
      </c>
    </row>
    <row r="159" spans="1:34" s="3" customFormat="1" ht="25.5" customHeight="1" x14ac:dyDescent="0.15">
      <c r="A159" s="188" t="s">
        <v>267</v>
      </c>
      <c r="B159" s="189"/>
      <c r="C159" s="189"/>
      <c r="D159" s="189"/>
      <c r="E159" s="189"/>
      <c r="F159" s="189"/>
      <c r="G159" s="189"/>
      <c r="H159" s="190"/>
      <c r="I159" s="191">
        <v>3</v>
      </c>
      <c r="J159" s="174">
        <v>3</v>
      </c>
      <c r="K159" s="174">
        <v>3</v>
      </c>
      <c r="L159" s="174">
        <v>3</v>
      </c>
      <c r="M159" s="174">
        <v>3</v>
      </c>
      <c r="N159" s="174">
        <v>3</v>
      </c>
      <c r="O159" s="174">
        <v>0</v>
      </c>
      <c r="P159" s="174">
        <v>0</v>
      </c>
      <c r="Q159" s="174">
        <v>0</v>
      </c>
      <c r="R159" s="174">
        <v>0</v>
      </c>
      <c r="S159" s="174">
        <v>0</v>
      </c>
      <c r="T159" s="174">
        <v>0</v>
      </c>
      <c r="U159" s="174">
        <v>180</v>
      </c>
      <c r="V159" s="174">
        <v>180</v>
      </c>
      <c r="W159" s="174">
        <v>180</v>
      </c>
      <c r="X159" s="174">
        <v>180</v>
      </c>
      <c r="Y159" s="174">
        <v>123</v>
      </c>
      <c r="Z159" s="174"/>
      <c r="AA159" s="174"/>
      <c r="AB159" s="174">
        <v>32</v>
      </c>
      <c r="AC159" s="174">
        <v>32</v>
      </c>
      <c r="AD159" s="174">
        <v>32</v>
      </c>
      <c r="AE159" s="174">
        <v>0</v>
      </c>
      <c r="AF159" s="174">
        <v>0</v>
      </c>
      <c r="AG159" s="174">
        <v>0</v>
      </c>
    </row>
    <row r="160" spans="1:34" s="3" customFormat="1" ht="25.5" customHeight="1" x14ac:dyDescent="0.15">
      <c r="A160" s="623" t="s">
        <v>84</v>
      </c>
      <c r="B160" s="624"/>
      <c r="C160" s="624"/>
      <c r="D160" s="624"/>
      <c r="E160" s="624"/>
      <c r="F160" s="624"/>
      <c r="G160" s="624"/>
      <c r="H160" s="625"/>
      <c r="I160" s="951">
        <v>3</v>
      </c>
      <c r="J160" s="211">
        <v>3</v>
      </c>
      <c r="K160" s="211">
        <v>3</v>
      </c>
      <c r="L160" s="211">
        <v>2</v>
      </c>
      <c r="M160" s="211">
        <v>2</v>
      </c>
      <c r="N160" s="211">
        <v>2</v>
      </c>
      <c r="O160" s="211">
        <v>0</v>
      </c>
      <c r="P160" s="211">
        <v>0</v>
      </c>
      <c r="Q160" s="211">
        <v>0</v>
      </c>
      <c r="R160" s="211">
        <v>1</v>
      </c>
      <c r="S160" s="211">
        <v>1</v>
      </c>
      <c r="T160" s="211">
        <v>1</v>
      </c>
      <c r="U160" s="211">
        <v>35</v>
      </c>
      <c r="V160" s="211">
        <v>35</v>
      </c>
      <c r="W160" s="211">
        <v>35</v>
      </c>
      <c r="X160" s="211">
        <v>35</v>
      </c>
      <c r="Y160" s="211">
        <v>10</v>
      </c>
      <c r="Z160" s="211"/>
      <c r="AA160" s="211"/>
      <c r="AB160" s="211">
        <v>20</v>
      </c>
      <c r="AC160" s="211">
        <v>20</v>
      </c>
      <c r="AD160" s="211">
        <v>20</v>
      </c>
      <c r="AE160" s="211">
        <v>0</v>
      </c>
      <c r="AF160" s="211">
        <v>0</v>
      </c>
      <c r="AG160" s="211">
        <v>0</v>
      </c>
      <c r="AH160" s="158"/>
    </row>
    <row r="161" spans="1:38" s="3" customFormat="1" ht="14.25" customHeight="1" x14ac:dyDescent="0.15">
      <c r="A161" s="49" t="s">
        <v>72</v>
      </c>
      <c r="B161" s="4"/>
      <c r="C161" s="4"/>
      <c r="D161" s="62"/>
      <c r="E161" s="54"/>
      <c r="F161" s="54"/>
      <c r="G161" s="54"/>
      <c r="H161" s="54"/>
      <c r="I161" s="55"/>
      <c r="J161" s="55"/>
      <c r="K161" s="55"/>
      <c r="L161" s="55"/>
      <c r="M161" s="67"/>
      <c r="N161" s="67"/>
      <c r="O161" s="626"/>
      <c r="P161" s="626">
        <v>0</v>
      </c>
      <c r="Q161" s="626">
        <v>0</v>
      </c>
      <c r="R161" s="55"/>
      <c r="S161" s="626"/>
      <c r="T161" s="626">
        <v>0</v>
      </c>
      <c r="U161" s="626">
        <v>0</v>
      </c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L161" s="101"/>
    </row>
    <row r="162" spans="1:38" s="3" customFormat="1" ht="20.100000000000001" customHeight="1" x14ac:dyDescent="0.15">
      <c r="A162" s="50"/>
      <c r="B162" s="4"/>
      <c r="C162" s="4"/>
      <c r="D162" s="62"/>
      <c r="E162" s="54"/>
      <c r="F162" s="54"/>
      <c r="G162" s="54"/>
      <c r="H162" s="54"/>
      <c r="I162" s="55"/>
      <c r="J162" s="55"/>
      <c r="K162" s="55"/>
      <c r="L162" s="55"/>
      <c r="M162" s="67"/>
      <c r="N162" s="67"/>
      <c r="R162" s="55"/>
      <c r="S162" s="85"/>
      <c r="T162" s="55"/>
      <c r="U162" s="55"/>
      <c r="V162" s="68"/>
      <c r="W162" s="68"/>
      <c r="X162" s="68"/>
      <c r="Y162" s="68"/>
      <c r="Z162" s="68"/>
      <c r="AA162" s="68"/>
      <c r="AB162" s="68"/>
      <c r="AC162" s="68"/>
      <c r="AD162" s="87"/>
      <c r="AE162" s="68"/>
      <c r="AF162" s="68"/>
      <c r="AG162" s="68"/>
    </row>
    <row r="163" spans="1:38" s="36" customFormat="1" ht="15.95" customHeight="1" x14ac:dyDescent="0.15">
      <c r="A163" s="69" t="s">
        <v>188</v>
      </c>
      <c r="B163" s="4"/>
      <c r="C163" s="4"/>
      <c r="D163" s="62"/>
      <c r="E163" s="54"/>
      <c r="F163" s="54"/>
      <c r="G163" s="54"/>
      <c r="H163" s="54"/>
      <c r="I163" s="55"/>
      <c r="J163" s="55"/>
      <c r="K163" s="55"/>
      <c r="L163" s="55"/>
      <c r="M163" s="67"/>
      <c r="N163" s="67"/>
      <c r="O163" s="67"/>
      <c r="P163" s="160"/>
      <c r="Q163" s="85"/>
      <c r="R163" s="85"/>
      <c r="S163" s="55"/>
      <c r="T163" s="55"/>
      <c r="U163" s="55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3"/>
    </row>
    <row r="164" spans="1:38" s="3" customFormat="1" ht="24.75" customHeight="1" x14ac:dyDescent="0.15">
      <c r="A164" s="70"/>
      <c r="B164" s="56"/>
      <c r="C164" s="54"/>
      <c r="D164" s="54"/>
      <c r="E164" s="54"/>
      <c r="F164" s="54"/>
      <c r="G164" s="54"/>
      <c r="H164" s="54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35" t="s">
        <v>55</v>
      </c>
      <c r="AH164" s="36"/>
    </row>
    <row r="165" spans="1:38" s="3" customFormat="1" ht="24.75" customHeight="1" x14ac:dyDescent="0.15">
      <c r="A165" s="517"/>
      <c r="B165" s="517"/>
      <c r="C165" s="945"/>
      <c r="D165" s="607" t="s">
        <v>106</v>
      </c>
      <c r="E165" s="608"/>
      <c r="F165" s="608"/>
      <c r="G165" s="609"/>
      <c r="H165" s="413" t="s">
        <v>107</v>
      </c>
      <c r="I165" s="414"/>
      <c r="J165" s="414"/>
      <c r="K165" s="415"/>
      <c r="L165" s="423" t="s">
        <v>74</v>
      </c>
      <c r="M165" s="424"/>
      <c r="N165" s="424"/>
      <c r="O165" s="424"/>
      <c r="P165" s="424"/>
      <c r="Q165" s="424"/>
      <c r="R165" s="424"/>
      <c r="S165" s="424"/>
      <c r="T165" s="424"/>
      <c r="U165" s="424"/>
      <c r="V165" s="424"/>
      <c r="W165" s="424"/>
      <c r="X165" s="424"/>
      <c r="Y165" s="424"/>
      <c r="Z165" s="424"/>
      <c r="AA165" s="425"/>
      <c r="AB165" s="918" t="s">
        <v>169</v>
      </c>
      <c r="AC165" s="919"/>
      <c r="AD165" s="919"/>
      <c r="AE165" s="919"/>
      <c r="AF165" s="919"/>
      <c r="AG165" s="920"/>
    </row>
    <row r="166" spans="1:38" s="3" customFormat="1" ht="24.75" customHeight="1" x14ac:dyDescent="0.15">
      <c r="A166" s="949" t="s">
        <v>168</v>
      </c>
      <c r="B166" s="949"/>
      <c r="C166" s="950"/>
      <c r="D166" s="610"/>
      <c r="E166" s="611"/>
      <c r="F166" s="611"/>
      <c r="G166" s="612"/>
      <c r="H166" s="416"/>
      <c r="I166" s="417"/>
      <c r="J166" s="417"/>
      <c r="K166" s="418"/>
      <c r="L166" s="616" t="s">
        <v>108</v>
      </c>
      <c r="M166" s="617"/>
      <c r="N166" s="617"/>
      <c r="O166" s="618"/>
      <c r="P166" s="895" t="s">
        <v>109</v>
      </c>
      <c r="Q166" s="895"/>
      <c r="R166" s="895"/>
      <c r="S166" s="896"/>
      <c r="T166" s="895" t="s">
        <v>110</v>
      </c>
      <c r="U166" s="895"/>
      <c r="V166" s="895"/>
      <c r="W166" s="896"/>
      <c r="X166" s="897" t="s">
        <v>351</v>
      </c>
      <c r="Y166" s="897"/>
      <c r="Z166" s="897"/>
      <c r="AA166" s="898"/>
      <c r="AB166" s="921"/>
      <c r="AC166" s="897"/>
      <c r="AD166" s="897"/>
      <c r="AE166" s="897"/>
      <c r="AF166" s="897"/>
      <c r="AG166" s="922"/>
    </row>
    <row r="167" spans="1:38" s="3" customFormat="1" ht="24.75" customHeight="1" x14ac:dyDescent="0.15">
      <c r="A167" s="946" t="s">
        <v>59</v>
      </c>
      <c r="B167" s="947"/>
      <c r="C167" s="948"/>
      <c r="D167" s="613"/>
      <c r="E167" s="614"/>
      <c r="F167" s="614"/>
      <c r="G167" s="615"/>
      <c r="H167" s="419"/>
      <c r="I167" s="420"/>
      <c r="J167" s="420"/>
      <c r="K167" s="421"/>
      <c r="L167" s="619"/>
      <c r="M167" s="620"/>
      <c r="N167" s="620"/>
      <c r="O167" s="621"/>
      <c r="P167" s="897"/>
      <c r="Q167" s="897"/>
      <c r="R167" s="897"/>
      <c r="S167" s="898"/>
      <c r="T167" s="897"/>
      <c r="U167" s="897"/>
      <c r="V167" s="897"/>
      <c r="W167" s="898"/>
      <c r="X167" s="897"/>
      <c r="Y167" s="897"/>
      <c r="Z167" s="897"/>
      <c r="AA167" s="898"/>
      <c r="AB167" s="923"/>
      <c r="AC167" s="924"/>
      <c r="AD167" s="924"/>
      <c r="AE167" s="924"/>
      <c r="AF167" s="924"/>
      <c r="AG167" s="925"/>
    </row>
    <row r="168" spans="1:38" s="3" customFormat="1" ht="24.75" customHeight="1" x14ac:dyDescent="0.15">
      <c r="A168" s="622">
        <v>2</v>
      </c>
      <c r="B168" s="622"/>
      <c r="C168" s="622"/>
      <c r="D168" s="422">
        <v>2208310</v>
      </c>
      <c r="E168" s="422"/>
      <c r="F168" s="422"/>
      <c r="G168" s="422"/>
      <c r="H168" s="422">
        <v>11886059</v>
      </c>
      <c r="I168" s="422"/>
      <c r="J168" s="422"/>
      <c r="K168" s="422"/>
      <c r="L168" s="422">
        <v>23224756</v>
      </c>
      <c r="M168" s="422">
        <v>23224756</v>
      </c>
      <c r="N168" s="422">
        <v>23224756</v>
      </c>
      <c r="O168" s="422">
        <v>23224756</v>
      </c>
      <c r="P168" s="422">
        <v>22533939</v>
      </c>
      <c r="Q168" s="422">
        <v>22533939</v>
      </c>
      <c r="R168" s="422">
        <v>22533939</v>
      </c>
      <c r="S168" s="422">
        <v>22533939</v>
      </c>
      <c r="T168" s="422">
        <v>279153</v>
      </c>
      <c r="U168" s="422">
        <v>279153</v>
      </c>
      <c r="V168" s="422">
        <v>279153</v>
      </c>
      <c r="W168" s="422">
        <v>279153</v>
      </c>
      <c r="X168" s="736">
        <v>411664</v>
      </c>
      <c r="Y168" s="736">
        <v>411664</v>
      </c>
      <c r="Z168" s="736">
        <v>411664</v>
      </c>
      <c r="AA168" s="736">
        <v>411664</v>
      </c>
      <c r="AB168" s="622">
        <v>9925720</v>
      </c>
      <c r="AC168" s="622">
        <v>9925720</v>
      </c>
      <c r="AD168" s="622">
        <v>9925720</v>
      </c>
      <c r="AE168" s="622">
        <v>9925720</v>
      </c>
      <c r="AF168" s="622">
        <v>9925720</v>
      </c>
      <c r="AG168" s="917">
        <v>9925720</v>
      </c>
    </row>
    <row r="169" spans="1:38" s="3" customFormat="1" ht="24.75" customHeight="1" x14ac:dyDescent="0.15">
      <c r="A169" s="174">
        <v>0</v>
      </c>
      <c r="B169" s="174">
        <v>0</v>
      </c>
      <c r="C169" s="174">
        <v>0</v>
      </c>
      <c r="D169" s="179">
        <v>177739</v>
      </c>
      <c r="E169" s="179">
        <v>177739</v>
      </c>
      <c r="F169" s="179">
        <v>177739</v>
      </c>
      <c r="G169" s="179">
        <v>177739</v>
      </c>
      <c r="H169" s="179">
        <v>2177127</v>
      </c>
      <c r="I169" s="179">
        <v>2177127</v>
      </c>
      <c r="J169" s="179">
        <v>2177127</v>
      </c>
      <c r="K169" s="179">
        <v>2177127</v>
      </c>
      <c r="L169" s="179">
        <v>6762229</v>
      </c>
      <c r="M169" s="179">
        <v>6762229</v>
      </c>
      <c r="N169" s="179">
        <v>6762229</v>
      </c>
      <c r="O169" s="179">
        <v>6762229</v>
      </c>
      <c r="P169" s="179">
        <v>6717246</v>
      </c>
      <c r="Q169" s="179">
        <v>6717246</v>
      </c>
      <c r="R169" s="179">
        <v>6717246</v>
      </c>
      <c r="S169" s="179">
        <v>6717246</v>
      </c>
      <c r="T169" s="179">
        <v>12346</v>
      </c>
      <c r="U169" s="179">
        <v>12346</v>
      </c>
      <c r="V169" s="179">
        <v>12346</v>
      </c>
      <c r="W169" s="179">
        <v>12346</v>
      </c>
      <c r="X169" s="179">
        <v>32637</v>
      </c>
      <c r="Y169" s="179">
        <v>32637</v>
      </c>
      <c r="Z169" s="179">
        <v>32637</v>
      </c>
      <c r="AA169" s="179">
        <v>32637</v>
      </c>
      <c r="AB169" s="174">
        <v>3900854</v>
      </c>
      <c r="AC169" s="174">
        <v>3900854</v>
      </c>
      <c r="AD169" s="174">
        <v>3900854</v>
      </c>
      <c r="AE169" s="174">
        <v>3900854</v>
      </c>
      <c r="AF169" s="174">
        <v>3900854</v>
      </c>
      <c r="AG169" s="735">
        <v>3900854</v>
      </c>
    </row>
    <row r="170" spans="1:38" s="3" customFormat="1" ht="24.75" customHeight="1" x14ac:dyDescent="0.15">
      <c r="A170" s="174">
        <v>0</v>
      </c>
      <c r="B170" s="174">
        <v>0</v>
      </c>
      <c r="C170" s="174">
        <v>0</v>
      </c>
      <c r="D170" s="179">
        <v>47797</v>
      </c>
      <c r="E170" s="179">
        <v>47797</v>
      </c>
      <c r="F170" s="179">
        <v>47797</v>
      </c>
      <c r="G170" s="179">
        <v>47797</v>
      </c>
      <c r="H170" s="179">
        <v>226935</v>
      </c>
      <c r="I170" s="179">
        <v>226935</v>
      </c>
      <c r="J170" s="179">
        <v>226935</v>
      </c>
      <c r="K170" s="179">
        <v>226935</v>
      </c>
      <c r="L170" s="179">
        <v>373853</v>
      </c>
      <c r="M170" s="179">
        <v>373853</v>
      </c>
      <c r="N170" s="179">
        <v>373853</v>
      </c>
      <c r="O170" s="179">
        <v>373853</v>
      </c>
      <c r="P170" s="174">
        <v>355201</v>
      </c>
      <c r="Q170" s="174">
        <v>355201</v>
      </c>
      <c r="R170" s="174">
        <v>355201</v>
      </c>
      <c r="S170" s="174">
        <v>355201</v>
      </c>
      <c r="T170" s="174">
        <v>17678</v>
      </c>
      <c r="U170" s="174">
        <v>17678</v>
      </c>
      <c r="V170" s="174">
        <v>17678</v>
      </c>
      <c r="W170" s="174">
        <v>17678</v>
      </c>
      <c r="X170" s="179">
        <v>974</v>
      </c>
      <c r="Y170" s="234">
        <v>974</v>
      </c>
      <c r="Z170" s="234">
        <v>974</v>
      </c>
      <c r="AA170" s="234">
        <v>974</v>
      </c>
      <c r="AB170" s="174">
        <v>127718</v>
      </c>
      <c r="AC170" s="174">
        <v>127718</v>
      </c>
      <c r="AD170" s="174">
        <v>127718</v>
      </c>
      <c r="AE170" s="174">
        <v>127718</v>
      </c>
      <c r="AF170" s="174">
        <v>127718</v>
      </c>
      <c r="AG170" s="735">
        <v>127718</v>
      </c>
    </row>
    <row r="171" spans="1:38" s="3" customFormat="1" ht="24.75" customHeight="1" x14ac:dyDescent="0.15">
      <c r="A171" s="174">
        <v>1</v>
      </c>
      <c r="B171" s="174">
        <v>1</v>
      </c>
      <c r="C171" s="174">
        <v>1</v>
      </c>
      <c r="D171" s="179" t="s">
        <v>441</v>
      </c>
      <c r="E171" s="179" t="s">
        <v>441</v>
      </c>
      <c r="F171" s="179" t="s">
        <v>441</v>
      </c>
      <c r="G171" s="179" t="s">
        <v>441</v>
      </c>
      <c r="H171" s="179" t="s">
        <v>441</v>
      </c>
      <c r="I171" s="179" t="s">
        <v>441</v>
      </c>
      <c r="J171" s="179" t="s">
        <v>441</v>
      </c>
      <c r="K171" s="179" t="s">
        <v>441</v>
      </c>
      <c r="L171" s="179" t="s">
        <v>441</v>
      </c>
      <c r="M171" s="179" t="s">
        <v>441</v>
      </c>
      <c r="N171" s="179" t="s">
        <v>441</v>
      </c>
      <c r="O171" s="179" t="s">
        <v>441</v>
      </c>
      <c r="P171" s="179">
        <v>0</v>
      </c>
      <c r="Q171" s="234">
        <v>0</v>
      </c>
      <c r="R171" s="234">
        <v>0</v>
      </c>
      <c r="S171" s="234">
        <v>0</v>
      </c>
      <c r="T171" s="179" t="s">
        <v>441</v>
      </c>
      <c r="U171" s="179" t="s">
        <v>441</v>
      </c>
      <c r="V171" s="179" t="s">
        <v>441</v>
      </c>
      <c r="W171" s="179" t="s">
        <v>441</v>
      </c>
      <c r="X171" s="179">
        <v>0</v>
      </c>
      <c r="Y171" s="234">
        <v>0</v>
      </c>
      <c r="Z171" s="234">
        <v>0</v>
      </c>
      <c r="AA171" s="234">
        <v>0</v>
      </c>
      <c r="AB171" s="174" t="s">
        <v>441</v>
      </c>
      <c r="AC171" s="174" t="s">
        <v>441</v>
      </c>
      <c r="AD171" s="174" t="s">
        <v>441</v>
      </c>
      <c r="AE171" s="174" t="s">
        <v>441</v>
      </c>
      <c r="AF171" s="174" t="s">
        <v>441</v>
      </c>
      <c r="AG171" s="735" t="s">
        <v>441</v>
      </c>
    </row>
    <row r="172" spans="1:38" s="3" customFormat="1" ht="24.75" customHeight="1" x14ac:dyDescent="0.15">
      <c r="A172" s="174">
        <v>0</v>
      </c>
      <c r="B172" s="174">
        <v>0</v>
      </c>
      <c r="C172" s="174">
        <v>0</v>
      </c>
      <c r="D172" s="179" t="s">
        <v>441</v>
      </c>
      <c r="E172" s="234" t="s">
        <v>441</v>
      </c>
      <c r="F172" s="234" t="s">
        <v>441</v>
      </c>
      <c r="G172" s="234" t="s">
        <v>441</v>
      </c>
      <c r="H172" s="179" t="s">
        <v>441</v>
      </c>
      <c r="I172" s="179" t="s">
        <v>441</v>
      </c>
      <c r="J172" s="179" t="s">
        <v>441</v>
      </c>
      <c r="K172" s="179" t="s">
        <v>441</v>
      </c>
      <c r="L172" s="179" t="s">
        <v>441</v>
      </c>
      <c r="M172" s="179" t="s">
        <v>441</v>
      </c>
      <c r="N172" s="179" t="s">
        <v>441</v>
      </c>
      <c r="O172" s="179" t="s">
        <v>441</v>
      </c>
      <c r="P172" s="179" t="s">
        <v>441</v>
      </c>
      <c r="Q172" s="234" t="s">
        <v>441</v>
      </c>
      <c r="R172" s="234" t="s">
        <v>441</v>
      </c>
      <c r="S172" s="234" t="s">
        <v>441</v>
      </c>
      <c r="T172" s="179">
        <v>0</v>
      </c>
      <c r="U172" s="234">
        <v>0</v>
      </c>
      <c r="V172" s="234">
        <v>0</v>
      </c>
      <c r="W172" s="234">
        <v>0</v>
      </c>
      <c r="X172" s="179">
        <v>0</v>
      </c>
      <c r="Y172" s="234">
        <v>0</v>
      </c>
      <c r="Z172" s="234">
        <v>0</v>
      </c>
      <c r="AA172" s="234">
        <v>0</v>
      </c>
      <c r="AB172" s="174" t="s">
        <v>441</v>
      </c>
      <c r="AC172" s="174" t="s">
        <v>441</v>
      </c>
      <c r="AD172" s="174" t="s">
        <v>441</v>
      </c>
      <c r="AE172" s="174" t="s">
        <v>441</v>
      </c>
      <c r="AF172" s="174" t="s">
        <v>441</v>
      </c>
      <c r="AG172" s="735" t="s">
        <v>441</v>
      </c>
    </row>
    <row r="173" spans="1:38" s="3" customFormat="1" ht="24.75" customHeight="1" x14ac:dyDescent="0.15">
      <c r="A173" s="174">
        <v>0</v>
      </c>
      <c r="B173" s="187">
        <v>0</v>
      </c>
      <c r="C173" s="187">
        <v>0</v>
      </c>
      <c r="D173" s="179">
        <v>0</v>
      </c>
      <c r="E173" s="234">
        <v>0</v>
      </c>
      <c r="F173" s="234">
        <v>0</v>
      </c>
      <c r="G173" s="234">
        <v>0</v>
      </c>
      <c r="H173" s="179">
        <v>0</v>
      </c>
      <c r="I173" s="179">
        <v>0</v>
      </c>
      <c r="J173" s="179">
        <v>0</v>
      </c>
      <c r="K173" s="179">
        <v>0</v>
      </c>
      <c r="L173" s="179">
        <v>0</v>
      </c>
      <c r="M173" s="179">
        <v>0</v>
      </c>
      <c r="N173" s="179">
        <v>0</v>
      </c>
      <c r="O173" s="179">
        <v>0</v>
      </c>
      <c r="P173" s="179">
        <v>0</v>
      </c>
      <c r="Q173" s="179">
        <v>0</v>
      </c>
      <c r="R173" s="179">
        <v>0</v>
      </c>
      <c r="S173" s="179">
        <v>0</v>
      </c>
      <c r="T173" s="179">
        <v>0</v>
      </c>
      <c r="U173" s="234">
        <v>0</v>
      </c>
      <c r="V173" s="234">
        <v>0</v>
      </c>
      <c r="W173" s="234">
        <v>0</v>
      </c>
      <c r="X173" s="179">
        <v>0</v>
      </c>
      <c r="Y173" s="234">
        <v>0</v>
      </c>
      <c r="Z173" s="234">
        <v>0</v>
      </c>
      <c r="AA173" s="234">
        <v>0</v>
      </c>
      <c r="AB173" s="174">
        <v>0</v>
      </c>
      <c r="AC173" s="174">
        <v>0</v>
      </c>
      <c r="AD173" s="174">
        <v>0</v>
      </c>
      <c r="AE173" s="174">
        <v>0</v>
      </c>
      <c r="AF173" s="174">
        <v>0</v>
      </c>
      <c r="AG173" s="735">
        <v>0</v>
      </c>
    </row>
    <row r="174" spans="1:38" s="3" customFormat="1" ht="24.75" customHeight="1" x14ac:dyDescent="0.15">
      <c r="A174" s="174">
        <v>0</v>
      </c>
      <c r="B174" s="187">
        <v>0</v>
      </c>
      <c r="C174" s="187">
        <v>0</v>
      </c>
      <c r="D174" s="179">
        <v>74604</v>
      </c>
      <c r="E174" s="179">
        <v>74604</v>
      </c>
      <c r="F174" s="179">
        <v>74604</v>
      </c>
      <c r="G174" s="179">
        <v>74604</v>
      </c>
      <c r="H174" s="179">
        <v>606504</v>
      </c>
      <c r="I174" s="179">
        <v>606504</v>
      </c>
      <c r="J174" s="179">
        <v>606504</v>
      </c>
      <c r="K174" s="179">
        <v>606504</v>
      </c>
      <c r="L174" s="179">
        <v>843054</v>
      </c>
      <c r="M174" s="179">
        <v>843054</v>
      </c>
      <c r="N174" s="179">
        <v>843054</v>
      </c>
      <c r="O174" s="179">
        <v>843054</v>
      </c>
      <c r="P174" s="179">
        <v>572162</v>
      </c>
      <c r="Q174" s="179">
        <v>572162</v>
      </c>
      <c r="R174" s="179">
        <v>572162</v>
      </c>
      <c r="S174" s="179">
        <v>572162</v>
      </c>
      <c r="T174" s="179">
        <v>0</v>
      </c>
      <c r="U174" s="179">
        <v>0</v>
      </c>
      <c r="V174" s="179">
        <v>0</v>
      </c>
      <c r="W174" s="179">
        <v>0</v>
      </c>
      <c r="X174" s="179">
        <v>270892</v>
      </c>
      <c r="Y174" s="179">
        <v>270892</v>
      </c>
      <c r="Z174" s="179">
        <v>270892</v>
      </c>
      <c r="AA174" s="179">
        <v>270892</v>
      </c>
      <c r="AB174" s="174">
        <v>209761</v>
      </c>
      <c r="AC174" s="174">
        <v>209761</v>
      </c>
      <c r="AD174" s="174">
        <v>209761</v>
      </c>
      <c r="AE174" s="174">
        <v>209761</v>
      </c>
      <c r="AF174" s="174">
        <v>209761</v>
      </c>
      <c r="AG174" s="735">
        <v>209761</v>
      </c>
    </row>
    <row r="175" spans="1:38" s="3" customFormat="1" ht="24.75" customHeight="1" x14ac:dyDescent="0.15">
      <c r="A175" s="174">
        <v>0</v>
      </c>
      <c r="B175" s="187">
        <v>0</v>
      </c>
      <c r="C175" s="187">
        <v>0</v>
      </c>
      <c r="D175" s="179">
        <v>454152</v>
      </c>
      <c r="E175" s="179">
        <v>454152</v>
      </c>
      <c r="F175" s="179">
        <v>454152</v>
      </c>
      <c r="G175" s="179">
        <v>454152</v>
      </c>
      <c r="H175" s="179">
        <v>2295461</v>
      </c>
      <c r="I175" s="179">
        <v>2295461</v>
      </c>
      <c r="J175" s="179">
        <v>2295461</v>
      </c>
      <c r="K175" s="179">
        <v>2295461</v>
      </c>
      <c r="L175" s="179">
        <v>3662379</v>
      </c>
      <c r="M175" s="179">
        <v>3662379</v>
      </c>
      <c r="N175" s="179">
        <v>3662379</v>
      </c>
      <c r="O175" s="179">
        <v>3662379</v>
      </c>
      <c r="P175" s="174">
        <v>3662089</v>
      </c>
      <c r="Q175" s="174">
        <v>3662089</v>
      </c>
      <c r="R175" s="174">
        <v>3662089</v>
      </c>
      <c r="S175" s="174">
        <v>3662089</v>
      </c>
      <c r="T175" s="179">
        <v>0</v>
      </c>
      <c r="U175" s="234">
        <v>0</v>
      </c>
      <c r="V175" s="234">
        <v>0</v>
      </c>
      <c r="W175" s="234">
        <v>0</v>
      </c>
      <c r="X175" s="179">
        <v>290</v>
      </c>
      <c r="Y175" s="234">
        <v>290</v>
      </c>
      <c r="Z175" s="234">
        <v>290</v>
      </c>
      <c r="AA175" s="234">
        <v>290</v>
      </c>
      <c r="AB175" s="174">
        <v>1292780</v>
      </c>
      <c r="AC175" s="174">
        <v>1292780</v>
      </c>
      <c r="AD175" s="174">
        <v>1292780</v>
      </c>
      <c r="AE175" s="174">
        <v>1292780</v>
      </c>
      <c r="AF175" s="174">
        <v>1292780</v>
      </c>
      <c r="AG175" s="735">
        <v>1292780</v>
      </c>
    </row>
    <row r="176" spans="1:38" s="3" customFormat="1" ht="24.75" customHeight="1" x14ac:dyDescent="0.15">
      <c r="A176" s="174">
        <v>0</v>
      </c>
      <c r="B176" s="187">
        <v>0</v>
      </c>
      <c r="C176" s="187">
        <v>0</v>
      </c>
      <c r="D176" s="179" t="s">
        <v>441</v>
      </c>
      <c r="E176" s="179" t="s">
        <v>441</v>
      </c>
      <c r="F176" s="179" t="s">
        <v>441</v>
      </c>
      <c r="G176" s="179" t="s">
        <v>441</v>
      </c>
      <c r="H176" s="179" t="s">
        <v>441</v>
      </c>
      <c r="I176" s="179" t="s">
        <v>441</v>
      </c>
      <c r="J176" s="179" t="s">
        <v>441</v>
      </c>
      <c r="K176" s="179" t="s">
        <v>441</v>
      </c>
      <c r="L176" s="179" t="s">
        <v>441</v>
      </c>
      <c r="M176" s="179" t="s">
        <v>441</v>
      </c>
      <c r="N176" s="179" t="s">
        <v>441</v>
      </c>
      <c r="O176" s="179" t="s">
        <v>441</v>
      </c>
      <c r="P176" s="179" t="s">
        <v>441</v>
      </c>
      <c r="Q176" s="179" t="s">
        <v>441</v>
      </c>
      <c r="R176" s="179" t="s">
        <v>441</v>
      </c>
      <c r="S176" s="179" t="s">
        <v>441</v>
      </c>
      <c r="T176" s="179">
        <v>0</v>
      </c>
      <c r="U176" s="179">
        <v>0</v>
      </c>
      <c r="V176" s="179">
        <v>0</v>
      </c>
      <c r="W176" s="179">
        <v>0</v>
      </c>
      <c r="X176" s="179" t="s">
        <v>441</v>
      </c>
      <c r="Y176" s="234" t="s">
        <v>441</v>
      </c>
      <c r="Z176" s="234" t="s">
        <v>441</v>
      </c>
      <c r="AA176" s="234" t="s">
        <v>441</v>
      </c>
      <c r="AB176" s="174" t="s">
        <v>441</v>
      </c>
      <c r="AC176" s="174" t="s">
        <v>441</v>
      </c>
      <c r="AD176" s="174" t="s">
        <v>441</v>
      </c>
      <c r="AE176" s="174" t="s">
        <v>441</v>
      </c>
      <c r="AF176" s="174" t="s">
        <v>441</v>
      </c>
      <c r="AG176" s="735" t="s">
        <v>441</v>
      </c>
    </row>
    <row r="177" spans="1:33" s="3" customFormat="1" ht="24.75" customHeight="1" x14ac:dyDescent="0.15">
      <c r="A177" s="174">
        <v>0</v>
      </c>
      <c r="B177" s="187">
        <v>0</v>
      </c>
      <c r="C177" s="187">
        <v>0</v>
      </c>
      <c r="D177" s="179">
        <v>0</v>
      </c>
      <c r="E177" s="234">
        <v>0</v>
      </c>
      <c r="F177" s="234">
        <v>0</v>
      </c>
      <c r="G177" s="234">
        <v>0</v>
      </c>
      <c r="H177" s="179">
        <v>0</v>
      </c>
      <c r="I177" s="234">
        <v>0</v>
      </c>
      <c r="J177" s="234">
        <v>0</v>
      </c>
      <c r="K177" s="234">
        <v>0</v>
      </c>
      <c r="L177" s="179">
        <v>0</v>
      </c>
      <c r="M177" s="234">
        <v>0</v>
      </c>
      <c r="N177" s="234">
        <v>0</v>
      </c>
      <c r="O177" s="234">
        <v>0</v>
      </c>
      <c r="P177" s="179">
        <v>0</v>
      </c>
      <c r="Q177" s="234">
        <v>0</v>
      </c>
      <c r="R177" s="234">
        <v>0</v>
      </c>
      <c r="S177" s="234">
        <v>0</v>
      </c>
      <c r="T177" s="179">
        <v>0</v>
      </c>
      <c r="U177" s="234">
        <v>0</v>
      </c>
      <c r="V177" s="234">
        <v>0</v>
      </c>
      <c r="W177" s="234">
        <v>0</v>
      </c>
      <c r="X177" s="179">
        <v>0</v>
      </c>
      <c r="Y177" s="234">
        <v>0</v>
      </c>
      <c r="Z177" s="234">
        <v>0</v>
      </c>
      <c r="AA177" s="234">
        <v>0</v>
      </c>
      <c r="AB177" s="174">
        <v>0</v>
      </c>
      <c r="AC177" s="174">
        <v>0</v>
      </c>
      <c r="AD177" s="174">
        <v>0</v>
      </c>
      <c r="AE177" s="174">
        <v>0</v>
      </c>
      <c r="AF177" s="174">
        <v>0</v>
      </c>
      <c r="AG177" s="735">
        <v>0</v>
      </c>
    </row>
    <row r="178" spans="1:33" s="3" customFormat="1" ht="24.75" customHeight="1" x14ac:dyDescent="0.15">
      <c r="A178" s="174">
        <v>0</v>
      </c>
      <c r="B178" s="187">
        <v>0</v>
      </c>
      <c r="C178" s="187">
        <v>0</v>
      </c>
      <c r="D178" s="179">
        <v>53464</v>
      </c>
      <c r="E178" s="179">
        <v>53464</v>
      </c>
      <c r="F178" s="179">
        <v>53464</v>
      </c>
      <c r="G178" s="179">
        <v>53464</v>
      </c>
      <c r="H178" s="179">
        <v>98736</v>
      </c>
      <c r="I178" s="179">
        <v>98736</v>
      </c>
      <c r="J178" s="179">
        <v>98736</v>
      </c>
      <c r="K178" s="179">
        <v>98736</v>
      </c>
      <c r="L178" s="179">
        <v>196182</v>
      </c>
      <c r="M178" s="179">
        <v>196182</v>
      </c>
      <c r="N178" s="179">
        <v>196182</v>
      </c>
      <c r="O178" s="179">
        <v>196182</v>
      </c>
      <c r="P178" s="179">
        <v>162681</v>
      </c>
      <c r="Q178" s="179">
        <v>162681</v>
      </c>
      <c r="R178" s="179">
        <v>162681</v>
      </c>
      <c r="S178" s="179">
        <v>162681</v>
      </c>
      <c r="T178" s="179">
        <v>31196</v>
      </c>
      <c r="U178" s="179">
        <v>31196</v>
      </c>
      <c r="V178" s="179">
        <v>31196</v>
      </c>
      <c r="W178" s="179">
        <v>31196</v>
      </c>
      <c r="X178" s="179">
        <v>2305</v>
      </c>
      <c r="Y178" s="179">
        <v>2305</v>
      </c>
      <c r="Z178" s="179">
        <v>2305</v>
      </c>
      <c r="AA178" s="179">
        <v>2305</v>
      </c>
      <c r="AB178" s="174">
        <v>89709</v>
      </c>
      <c r="AC178" s="174">
        <v>89709</v>
      </c>
      <c r="AD178" s="174">
        <v>89709</v>
      </c>
      <c r="AE178" s="174">
        <v>89709</v>
      </c>
      <c r="AF178" s="174">
        <v>89709</v>
      </c>
      <c r="AG178" s="735">
        <v>89709</v>
      </c>
    </row>
    <row r="179" spans="1:33" s="3" customFormat="1" ht="24.75" customHeight="1" x14ac:dyDescent="0.15">
      <c r="A179" s="174">
        <v>0</v>
      </c>
      <c r="B179" s="187">
        <v>0</v>
      </c>
      <c r="C179" s="187">
        <v>0</v>
      </c>
      <c r="D179" s="179" t="s">
        <v>441</v>
      </c>
      <c r="E179" s="179" t="s">
        <v>441</v>
      </c>
      <c r="F179" s="179" t="s">
        <v>441</v>
      </c>
      <c r="G179" s="179" t="s">
        <v>441</v>
      </c>
      <c r="H179" s="179" t="s">
        <v>441</v>
      </c>
      <c r="I179" s="234" t="s">
        <v>441</v>
      </c>
      <c r="J179" s="234" t="s">
        <v>441</v>
      </c>
      <c r="K179" s="234" t="s">
        <v>441</v>
      </c>
      <c r="L179" s="179" t="s">
        <v>441</v>
      </c>
      <c r="M179" s="234" t="s">
        <v>441</v>
      </c>
      <c r="N179" s="234" t="s">
        <v>441</v>
      </c>
      <c r="O179" s="234" t="s">
        <v>441</v>
      </c>
      <c r="P179" s="179" t="s">
        <v>441</v>
      </c>
      <c r="Q179" s="234" t="s">
        <v>441</v>
      </c>
      <c r="R179" s="234" t="s">
        <v>441</v>
      </c>
      <c r="S179" s="234" t="s">
        <v>441</v>
      </c>
      <c r="T179" s="179" t="s">
        <v>441</v>
      </c>
      <c r="U179" s="234" t="s">
        <v>441</v>
      </c>
      <c r="V179" s="234" t="s">
        <v>441</v>
      </c>
      <c r="W179" s="234" t="s">
        <v>441</v>
      </c>
      <c r="X179" s="179" t="s">
        <v>441</v>
      </c>
      <c r="Y179" s="179" t="s">
        <v>441</v>
      </c>
      <c r="Z179" s="179" t="s">
        <v>441</v>
      </c>
      <c r="AA179" s="179" t="s">
        <v>441</v>
      </c>
      <c r="AB179" s="174" t="s">
        <v>441</v>
      </c>
      <c r="AC179" s="174" t="s">
        <v>441</v>
      </c>
      <c r="AD179" s="174" t="s">
        <v>441</v>
      </c>
      <c r="AE179" s="174" t="s">
        <v>441</v>
      </c>
      <c r="AF179" s="174" t="s">
        <v>441</v>
      </c>
      <c r="AG179" s="735" t="s">
        <v>441</v>
      </c>
    </row>
    <row r="180" spans="1:33" s="3" customFormat="1" ht="24.75" customHeight="1" x14ac:dyDescent="0.15">
      <c r="A180" s="174">
        <v>0</v>
      </c>
      <c r="B180" s="187">
        <v>0</v>
      </c>
      <c r="C180" s="187">
        <v>0</v>
      </c>
      <c r="D180" s="179" t="s">
        <v>441</v>
      </c>
      <c r="E180" s="234" t="s">
        <v>441</v>
      </c>
      <c r="F180" s="234" t="s">
        <v>441</v>
      </c>
      <c r="G180" s="234" t="s">
        <v>441</v>
      </c>
      <c r="H180" s="179" t="s">
        <v>441</v>
      </c>
      <c r="I180" s="234" t="s">
        <v>441</v>
      </c>
      <c r="J180" s="234" t="s">
        <v>441</v>
      </c>
      <c r="K180" s="234" t="s">
        <v>441</v>
      </c>
      <c r="L180" s="179" t="s">
        <v>441</v>
      </c>
      <c r="M180" s="234" t="s">
        <v>441</v>
      </c>
      <c r="N180" s="234" t="s">
        <v>441</v>
      </c>
      <c r="O180" s="234" t="s">
        <v>441</v>
      </c>
      <c r="P180" s="179" t="s">
        <v>441</v>
      </c>
      <c r="Q180" s="234" t="s">
        <v>441</v>
      </c>
      <c r="R180" s="234" t="s">
        <v>441</v>
      </c>
      <c r="S180" s="234" t="s">
        <v>441</v>
      </c>
      <c r="T180" s="179">
        <v>0</v>
      </c>
      <c r="U180" s="234">
        <v>0</v>
      </c>
      <c r="V180" s="234">
        <v>0</v>
      </c>
      <c r="W180" s="234">
        <v>0</v>
      </c>
      <c r="X180" s="179" t="s">
        <v>441</v>
      </c>
      <c r="Y180" s="234" t="s">
        <v>441</v>
      </c>
      <c r="Z180" s="234" t="s">
        <v>441</v>
      </c>
      <c r="AA180" s="234" t="s">
        <v>441</v>
      </c>
      <c r="AB180" s="174" t="s">
        <v>441</v>
      </c>
      <c r="AC180" s="174" t="s">
        <v>441</v>
      </c>
      <c r="AD180" s="174" t="s">
        <v>441</v>
      </c>
      <c r="AE180" s="174" t="s">
        <v>441</v>
      </c>
      <c r="AF180" s="174" t="s">
        <v>441</v>
      </c>
      <c r="AG180" s="735" t="s">
        <v>441</v>
      </c>
    </row>
    <row r="181" spans="1:33" s="3" customFormat="1" ht="24.75" customHeight="1" x14ac:dyDescent="0.15">
      <c r="A181" s="174">
        <v>0</v>
      </c>
      <c r="B181" s="187">
        <v>0</v>
      </c>
      <c r="C181" s="187">
        <v>0</v>
      </c>
      <c r="D181" s="179">
        <v>192294</v>
      </c>
      <c r="E181" s="179">
        <v>192294</v>
      </c>
      <c r="F181" s="179">
        <v>192294</v>
      </c>
      <c r="G181" s="179">
        <v>192294</v>
      </c>
      <c r="H181" s="179">
        <v>277999</v>
      </c>
      <c r="I181" s="179">
        <v>277999</v>
      </c>
      <c r="J181" s="179">
        <v>277999</v>
      </c>
      <c r="K181" s="179">
        <v>277999</v>
      </c>
      <c r="L181" s="179">
        <v>733388</v>
      </c>
      <c r="M181" s="179">
        <v>733388</v>
      </c>
      <c r="N181" s="179">
        <v>733388</v>
      </c>
      <c r="O181" s="179">
        <v>733388</v>
      </c>
      <c r="P181" s="179">
        <v>719952</v>
      </c>
      <c r="Q181" s="179">
        <v>719952</v>
      </c>
      <c r="R181" s="179">
        <v>719952</v>
      </c>
      <c r="S181" s="179">
        <v>719952</v>
      </c>
      <c r="T181" s="179">
        <v>0</v>
      </c>
      <c r="U181" s="234">
        <v>0</v>
      </c>
      <c r="V181" s="234">
        <v>0</v>
      </c>
      <c r="W181" s="234">
        <v>0</v>
      </c>
      <c r="X181" s="179">
        <v>13436</v>
      </c>
      <c r="Y181" s="179">
        <v>13436</v>
      </c>
      <c r="Z181" s="179">
        <v>13436</v>
      </c>
      <c r="AA181" s="179">
        <v>13436</v>
      </c>
      <c r="AB181" s="174">
        <v>425717</v>
      </c>
      <c r="AC181" s="174">
        <v>425717</v>
      </c>
      <c r="AD181" s="174">
        <v>425717</v>
      </c>
      <c r="AE181" s="174">
        <v>425717</v>
      </c>
      <c r="AF181" s="174">
        <v>425717</v>
      </c>
      <c r="AG181" s="735">
        <v>425717</v>
      </c>
    </row>
    <row r="182" spans="1:33" s="3" customFormat="1" ht="24.75" customHeight="1" x14ac:dyDescent="0.15">
      <c r="A182" s="174">
        <v>0</v>
      </c>
      <c r="B182" s="187">
        <v>0</v>
      </c>
      <c r="C182" s="187">
        <v>0</v>
      </c>
      <c r="D182" s="179" t="s">
        <v>441</v>
      </c>
      <c r="E182" s="234" t="s">
        <v>441</v>
      </c>
      <c r="F182" s="234" t="s">
        <v>441</v>
      </c>
      <c r="G182" s="234" t="s">
        <v>441</v>
      </c>
      <c r="H182" s="179" t="s">
        <v>441</v>
      </c>
      <c r="I182" s="234" t="s">
        <v>441</v>
      </c>
      <c r="J182" s="234" t="s">
        <v>441</v>
      </c>
      <c r="K182" s="234" t="s">
        <v>441</v>
      </c>
      <c r="L182" s="179" t="s">
        <v>441</v>
      </c>
      <c r="M182" s="234" t="s">
        <v>441</v>
      </c>
      <c r="N182" s="234" t="s">
        <v>441</v>
      </c>
      <c r="O182" s="234" t="s">
        <v>441</v>
      </c>
      <c r="P182" s="179" t="s">
        <v>441</v>
      </c>
      <c r="Q182" s="234" t="s">
        <v>441</v>
      </c>
      <c r="R182" s="234" t="s">
        <v>441</v>
      </c>
      <c r="S182" s="234" t="s">
        <v>441</v>
      </c>
      <c r="T182" s="179">
        <v>0</v>
      </c>
      <c r="U182" s="234">
        <v>0</v>
      </c>
      <c r="V182" s="234">
        <v>0</v>
      </c>
      <c r="W182" s="234">
        <v>0</v>
      </c>
      <c r="X182" s="179">
        <v>0</v>
      </c>
      <c r="Y182" s="234">
        <v>0</v>
      </c>
      <c r="Z182" s="234">
        <v>0</v>
      </c>
      <c r="AA182" s="234">
        <v>0</v>
      </c>
      <c r="AB182" s="174" t="s">
        <v>441</v>
      </c>
      <c r="AC182" s="174" t="s">
        <v>441</v>
      </c>
      <c r="AD182" s="174" t="s">
        <v>441</v>
      </c>
      <c r="AE182" s="174" t="s">
        <v>441</v>
      </c>
      <c r="AF182" s="174" t="s">
        <v>441</v>
      </c>
      <c r="AG182" s="735" t="s">
        <v>441</v>
      </c>
    </row>
    <row r="183" spans="1:33" s="3" customFormat="1" ht="24.75" customHeight="1" x14ac:dyDescent="0.15">
      <c r="A183" s="174">
        <v>0</v>
      </c>
      <c r="B183" s="187">
        <v>0</v>
      </c>
      <c r="C183" s="187">
        <v>0</v>
      </c>
      <c r="D183" s="179">
        <v>0</v>
      </c>
      <c r="E183" s="234">
        <v>0</v>
      </c>
      <c r="F183" s="234">
        <v>0</v>
      </c>
      <c r="G183" s="234">
        <v>0</v>
      </c>
      <c r="H183" s="179">
        <v>0</v>
      </c>
      <c r="I183" s="234">
        <v>0</v>
      </c>
      <c r="J183" s="234">
        <v>0</v>
      </c>
      <c r="K183" s="234">
        <v>0</v>
      </c>
      <c r="L183" s="179">
        <v>0</v>
      </c>
      <c r="M183" s="234">
        <v>0</v>
      </c>
      <c r="N183" s="234">
        <v>0</v>
      </c>
      <c r="O183" s="234">
        <v>0</v>
      </c>
      <c r="P183" s="179">
        <v>0</v>
      </c>
      <c r="Q183" s="234">
        <v>0</v>
      </c>
      <c r="R183" s="234">
        <v>0</v>
      </c>
      <c r="S183" s="234">
        <v>0</v>
      </c>
      <c r="T183" s="179">
        <v>0</v>
      </c>
      <c r="U183" s="234">
        <v>0</v>
      </c>
      <c r="V183" s="234">
        <v>0</v>
      </c>
      <c r="W183" s="234">
        <v>0</v>
      </c>
      <c r="X183" s="179">
        <v>0</v>
      </c>
      <c r="Y183" s="234">
        <v>0</v>
      </c>
      <c r="Z183" s="234">
        <v>0</v>
      </c>
      <c r="AA183" s="234">
        <v>0</v>
      </c>
      <c r="AB183" s="174">
        <v>0</v>
      </c>
      <c r="AC183" s="174">
        <v>0</v>
      </c>
      <c r="AD183" s="174">
        <v>0</v>
      </c>
      <c r="AE183" s="174">
        <v>0</v>
      </c>
      <c r="AF183" s="174">
        <v>0</v>
      </c>
      <c r="AG183" s="735">
        <v>0</v>
      </c>
    </row>
    <row r="184" spans="1:33" s="3" customFormat="1" ht="24.75" customHeight="1" x14ac:dyDescent="0.15">
      <c r="A184" s="174">
        <v>0</v>
      </c>
      <c r="B184" s="174">
        <v>0</v>
      </c>
      <c r="C184" s="174">
        <v>0</v>
      </c>
      <c r="D184" s="179">
        <v>71962</v>
      </c>
      <c r="E184" s="179">
        <v>71962</v>
      </c>
      <c r="F184" s="179">
        <v>71962</v>
      </c>
      <c r="G184" s="179">
        <v>71962</v>
      </c>
      <c r="H184" s="179">
        <v>167996</v>
      </c>
      <c r="I184" s="179">
        <v>167996</v>
      </c>
      <c r="J184" s="179">
        <v>167996</v>
      </c>
      <c r="K184" s="179">
        <v>167996</v>
      </c>
      <c r="L184" s="179">
        <v>361025</v>
      </c>
      <c r="M184" s="179">
        <v>361025</v>
      </c>
      <c r="N184" s="179">
        <v>361025</v>
      </c>
      <c r="O184" s="179">
        <v>361025</v>
      </c>
      <c r="P184" s="179">
        <v>286488</v>
      </c>
      <c r="Q184" s="179">
        <v>286488</v>
      </c>
      <c r="R184" s="179">
        <v>286488</v>
      </c>
      <c r="S184" s="179">
        <v>286488</v>
      </c>
      <c r="T184" s="179">
        <v>74203</v>
      </c>
      <c r="U184" s="179">
        <v>74203</v>
      </c>
      <c r="V184" s="179">
        <v>74203</v>
      </c>
      <c r="W184" s="179">
        <v>74203</v>
      </c>
      <c r="X184" s="179">
        <v>334</v>
      </c>
      <c r="Y184" s="234">
        <v>334</v>
      </c>
      <c r="Z184" s="234">
        <v>334</v>
      </c>
      <c r="AA184" s="234">
        <v>334</v>
      </c>
      <c r="AB184" s="174">
        <v>177906</v>
      </c>
      <c r="AC184" s="174">
        <v>177906</v>
      </c>
      <c r="AD184" s="174">
        <v>177906</v>
      </c>
      <c r="AE184" s="174">
        <v>177906</v>
      </c>
      <c r="AF184" s="174">
        <v>177906</v>
      </c>
      <c r="AG184" s="735">
        <v>177906</v>
      </c>
    </row>
    <row r="185" spans="1:33" s="3" customFormat="1" ht="24.75" customHeight="1" x14ac:dyDescent="0.15">
      <c r="A185" s="174">
        <v>0</v>
      </c>
      <c r="B185" s="174">
        <v>0</v>
      </c>
      <c r="C185" s="174">
        <v>0</v>
      </c>
      <c r="D185" s="179">
        <v>626388</v>
      </c>
      <c r="E185" s="179">
        <v>626388</v>
      </c>
      <c r="F185" s="179">
        <v>626388</v>
      </c>
      <c r="G185" s="179">
        <v>626388</v>
      </c>
      <c r="H185" s="179">
        <v>4650745</v>
      </c>
      <c r="I185" s="179">
        <v>4650745</v>
      </c>
      <c r="J185" s="179">
        <v>4650745</v>
      </c>
      <c r="K185" s="179">
        <v>4650745</v>
      </c>
      <c r="L185" s="179">
        <v>7616821</v>
      </c>
      <c r="M185" s="179">
        <v>7616821</v>
      </c>
      <c r="N185" s="179">
        <v>7616821</v>
      </c>
      <c r="O185" s="179">
        <v>7616821</v>
      </c>
      <c r="P185" s="179">
        <v>7616821</v>
      </c>
      <c r="Q185" s="179">
        <v>7616821</v>
      </c>
      <c r="R185" s="179">
        <v>7616821</v>
      </c>
      <c r="S185" s="179">
        <v>7616821</v>
      </c>
      <c r="T185" s="179">
        <v>0</v>
      </c>
      <c r="U185" s="234">
        <v>0</v>
      </c>
      <c r="V185" s="234">
        <v>0</v>
      </c>
      <c r="W185" s="234">
        <v>0</v>
      </c>
      <c r="X185" s="179">
        <v>0</v>
      </c>
      <c r="Y185" s="234">
        <v>0</v>
      </c>
      <c r="Z185" s="234">
        <v>0</v>
      </c>
      <c r="AA185" s="234">
        <v>0</v>
      </c>
      <c r="AB185" s="174">
        <v>2600877</v>
      </c>
      <c r="AC185" s="174">
        <v>2600877</v>
      </c>
      <c r="AD185" s="174">
        <v>2600877</v>
      </c>
      <c r="AE185" s="174">
        <v>2600877</v>
      </c>
      <c r="AF185" s="174">
        <v>2600877</v>
      </c>
      <c r="AG185" s="735">
        <v>2600877</v>
      </c>
    </row>
    <row r="186" spans="1:33" s="3" customFormat="1" ht="24.75" customHeight="1" x14ac:dyDescent="0.15">
      <c r="A186" s="174">
        <v>0</v>
      </c>
      <c r="B186" s="174">
        <v>0</v>
      </c>
      <c r="C186" s="174">
        <v>0</v>
      </c>
      <c r="D186" s="179">
        <v>63052</v>
      </c>
      <c r="E186" s="179">
        <v>63052</v>
      </c>
      <c r="F186" s="179">
        <v>63052</v>
      </c>
      <c r="G186" s="179">
        <v>63052</v>
      </c>
      <c r="H186" s="179">
        <v>153742</v>
      </c>
      <c r="I186" s="179">
        <v>153742</v>
      </c>
      <c r="J186" s="179">
        <v>153742</v>
      </c>
      <c r="K186" s="179">
        <v>153742</v>
      </c>
      <c r="L186" s="179">
        <v>286445</v>
      </c>
      <c r="M186" s="179">
        <v>286445</v>
      </c>
      <c r="N186" s="179">
        <v>286445</v>
      </c>
      <c r="O186" s="179">
        <v>286445</v>
      </c>
      <c r="P186" s="174">
        <v>270828</v>
      </c>
      <c r="Q186" s="174">
        <v>270828</v>
      </c>
      <c r="R186" s="174">
        <v>270828</v>
      </c>
      <c r="S186" s="174">
        <v>270828</v>
      </c>
      <c r="T186" s="234">
        <v>15050</v>
      </c>
      <c r="U186" s="234">
        <v>15050</v>
      </c>
      <c r="V186" s="234">
        <v>15050</v>
      </c>
      <c r="W186" s="234">
        <v>15050</v>
      </c>
      <c r="X186" s="179">
        <v>567</v>
      </c>
      <c r="Y186" s="179">
        <v>567</v>
      </c>
      <c r="Z186" s="179">
        <v>567</v>
      </c>
      <c r="AA186" s="179">
        <v>567</v>
      </c>
      <c r="AB186" s="174">
        <v>132492</v>
      </c>
      <c r="AC186" s="174">
        <v>132492</v>
      </c>
      <c r="AD186" s="174">
        <v>132492</v>
      </c>
      <c r="AE186" s="174">
        <v>132492</v>
      </c>
      <c r="AF186" s="174">
        <v>132492</v>
      </c>
      <c r="AG186" s="735">
        <v>132492</v>
      </c>
    </row>
    <row r="187" spans="1:33" s="3" customFormat="1" ht="24.75" customHeight="1" x14ac:dyDescent="0.15">
      <c r="A187" s="174">
        <v>0</v>
      </c>
      <c r="B187" s="174">
        <v>0</v>
      </c>
      <c r="C187" s="174">
        <v>0</v>
      </c>
      <c r="D187" s="179">
        <v>26072</v>
      </c>
      <c r="E187" s="179">
        <v>26072</v>
      </c>
      <c r="F187" s="179">
        <v>26072</v>
      </c>
      <c r="G187" s="179">
        <v>26072</v>
      </c>
      <c r="H187" s="179">
        <v>10456</v>
      </c>
      <c r="I187" s="179">
        <v>10456</v>
      </c>
      <c r="J187" s="179">
        <v>10456</v>
      </c>
      <c r="K187" s="179">
        <v>10456</v>
      </c>
      <c r="L187" s="179">
        <v>55291</v>
      </c>
      <c r="M187" s="179">
        <v>55291</v>
      </c>
      <c r="N187" s="179">
        <v>55291</v>
      </c>
      <c r="O187" s="179">
        <v>55291</v>
      </c>
      <c r="P187" s="179">
        <v>34419</v>
      </c>
      <c r="Q187" s="179">
        <v>34419</v>
      </c>
      <c r="R187" s="179">
        <v>34419</v>
      </c>
      <c r="S187" s="179">
        <v>34419</v>
      </c>
      <c r="T187" s="179">
        <v>20151</v>
      </c>
      <c r="U187" s="179">
        <v>20151</v>
      </c>
      <c r="V187" s="179">
        <v>20151</v>
      </c>
      <c r="W187" s="179">
        <v>20151</v>
      </c>
      <c r="X187" s="179">
        <v>721</v>
      </c>
      <c r="Y187" s="179">
        <v>721</v>
      </c>
      <c r="Z187" s="179">
        <v>721</v>
      </c>
      <c r="AA187" s="179">
        <v>721</v>
      </c>
      <c r="AB187" s="174">
        <v>41361</v>
      </c>
      <c r="AC187" s="174">
        <v>41361</v>
      </c>
      <c r="AD187" s="174">
        <v>41361</v>
      </c>
      <c r="AE187" s="174">
        <v>41361</v>
      </c>
      <c r="AF187" s="174">
        <v>41361</v>
      </c>
      <c r="AG187" s="735">
        <v>41361</v>
      </c>
    </row>
    <row r="188" spans="1:33" s="3" customFormat="1" ht="24.75" customHeight="1" x14ac:dyDescent="0.15">
      <c r="A188" s="174">
        <v>0</v>
      </c>
      <c r="B188" s="174">
        <v>0</v>
      </c>
      <c r="C188" s="174">
        <v>0</v>
      </c>
      <c r="D188" s="179" t="s">
        <v>441</v>
      </c>
      <c r="E188" s="234" t="s">
        <v>441</v>
      </c>
      <c r="F188" s="234" t="s">
        <v>441</v>
      </c>
      <c r="G188" s="234" t="s">
        <v>441</v>
      </c>
      <c r="H188" s="179" t="s">
        <v>441</v>
      </c>
      <c r="I188" s="179" t="s">
        <v>441</v>
      </c>
      <c r="J188" s="179" t="s">
        <v>441</v>
      </c>
      <c r="K188" s="179" t="s">
        <v>441</v>
      </c>
      <c r="L188" s="179" t="s">
        <v>441</v>
      </c>
      <c r="M188" s="179" t="s">
        <v>441</v>
      </c>
      <c r="N188" s="179" t="s">
        <v>441</v>
      </c>
      <c r="O188" s="179" t="s">
        <v>441</v>
      </c>
      <c r="P188" s="179" t="s">
        <v>441</v>
      </c>
      <c r="Q188" s="179" t="s">
        <v>441</v>
      </c>
      <c r="R188" s="179" t="s">
        <v>441</v>
      </c>
      <c r="S188" s="179" t="s">
        <v>441</v>
      </c>
      <c r="T188" s="179">
        <v>0</v>
      </c>
      <c r="U188" s="234">
        <v>0</v>
      </c>
      <c r="V188" s="234">
        <v>0</v>
      </c>
      <c r="W188" s="234">
        <v>0</v>
      </c>
      <c r="X188" s="179">
        <v>0</v>
      </c>
      <c r="Y188" s="234">
        <v>0</v>
      </c>
      <c r="Z188" s="234">
        <v>0</v>
      </c>
      <c r="AA188" s="234">
        <v>0</v>
      </c>
      <c r="AB188" s="174" t="s">
        <v>441</v>
      </c>
      <c r="AC188" s="174" t="s">
        <v>441</v>
      </c>
      <c r="AD188" s="174" t="s">
        <v>441</v>
      </c>
      <c r="AE188" s="174" t="s">
        <v>441</v>
      </c>
      <c r="AF188" s="174" t="s">
        <v>441</v>
      </c>
      <c r="AG188" s="735" t="s">
        <v>441</v>
      </c>
    </row>
    <row r="189" spans="1:33" s="3" customFormat="1" ht="24.75" customHeight="1" x14ac:dyDescent="0.15">
      <c r="A189" s="174">
        <v>0</v>
      </c>
      <c r="B189" s="174">
        <v>0</v>
      </c>
      <c r="C189" s="174">
        <v>0</v>
      </c>
      <c r="D189" s="179">
        <v>144470</v>
      </c>
      <c r="E189" s="179">
        <v>144470</v>
      </c>
      <c r="F189" s="179">
        <v>144470</v>
      </c>
      <c r="G189" s="179">
        <v>144470</v>
      </c>
      <c r="H189" s="179">
        <v>281880</v>
      </c>
      <c r="I189" s="179">
        <v>281880</v>
      </c>
      <c r="J189" s="179">
        <v>281880</v>
      </c>
      <c r="K189" s="179">
        <v>281880</v>
      </c>
      <c r="L189" s="179">
        <v>619962</v>
      </c>
      <c r="M189" s="179">
        <v>619962</v>
      </c>
      <c r="N189" s="179">
        <v>619962</v>
      </c>
      <c r="O189" s="179">
        <v>619962</v>
      </c>
      <c r="P189" s="179">
        <v>559558</v>
      </c>
      <c r="Q189" s="179">
        <v>559558</v>
      </c>
      <c r="R189" s="179">
        <v>559558</v>
      </c>
      <c r="S189" s="179">
        <v>559558</v>
      </c>
      <c r="T189" s="179">
        <v>59389</v>
      </c>
      <c r="U189" s="179">
        <v>59389</v>
      </c>
      <c r="V189" s="179">
        <v>59389</v>
      </c>
      <c r="W189" s="179">
        <v>59389</v>
      </c>
      <c r="X189" s="179">
        <v>1015</v>
      </c>
      <c r="Y189" s="179">
        <v>1015</v>
      </c>
      <c r="Z189" s="179">
        <v>1015</v>
      </c>
      <c r="AA189" s="179">
        <v>1015</v>
      </c>
      <c r="AB189" s="174">
        <v>299080</v>
      </c>
      <c r="AC189" s="174">
        <v>299080</v>
      </c>
      <c r="AD189" s="174">
        <v>299080</v>
      </c>
      <c r="AE189" s="174">
        <v>299080</v>
      </c>
      <c r="AF189" s="174">
        <v>299080</v>
      </c>
      <c r="AG189" s="735">
        <v>299080</v>
      </c>
    </row>
    <row r="190" spans="1:33" s="3" customFormat="1" ht="24.75" customHeight="1" x14ac:dyDescent="0.15">
      <c r="A190" s="174">
        <v>0</v>
      </c>
      <c r="B190" s="174">
        <v>0</v>
      </c>
      <c r="C190" s="174">
        <v>0</v>
      </c>
      <c r="D190" s="179" t="s">
        <v>441</v>
      </c>
      <c r="E190" s="234" t="s">
        <v>441</v>
      </c>
      <c r="F190" s="234" t="s">
        <v>441</v>
      </c>
      <c r="G190" s="234" t="s">
        <v>441</v>
      </c>
      <c r="H190" s="179" t="s">
        <v>441</v>
      </c>
      <c r="I190" s="234" t="s">
        <v>441</v>
      </c>
      <c r="J190" s="234" t="s">
        <v>441</v>
      </c>
      <c r="K190" s="234" t="s">
        <v>441</v>
      </c>
      <c r="L190" s="179" t="s">
        <v>441</v>
      </c>
      <c r="M190" s="234" t="s">
        <v>441</v>
      </c>
      <c r="N190" s="234" t="s">
        <v>441</v>
      </c>
      <c r="O190" s="234" t="s">
        <v>441</v>
      </c>
      <c r="P190" s="179" t="s">
        <v>441</v>
      </c>
      <c r="Q190" s="234" t="s">
        <v>441</v>
      </c>
      <c r="R190" s="234" t="s">
        <v>441</v>
      </c>
      <c r="S190" s="234" t="s">
        <v>441</v>
      </c>
      <c r="T190" s="179">
        <v>0</v>
      </c>
      <c r="U190" s="234">
        <v>0</v>
      </c>
      <c r="V190" s="234">
        <v>0</v>
      </c>
      <c r="W190" s="234">
        <v>0</v>
      </c>
      <c r="X190" s="179" t="s">
        <v>441</v>
      </c>
      <c r="Y190" s="234" t="s">
        <v>441</v>
      </c>
      <c r="Z190" s="234" t="s">
        <v>441</v>
      </c>
      <c r="AA190" s="234" t="s">
        <v>441</v>
      </c>
      <c r="AB190" s="174" t="s">
        <v>441</v>
      </c>
      <c r="AC190" s="174" t="s">
        <v>441</v>
      </c>
      <c r="AD190" s="174" t="s">
        <v>441</v>
      </c>
      <c r="AE190" s="174" t="s">
        <v>441</v>
      </c>
      <c r="AF190" s="174" t="s">
        <v>441</v>
      </c>
      <c r="AG190" s="735" t="s">
        <v>441</v>
      </c>
    </row>
    <row r="191" spans="1:33" s="3" customFormat="1" ht="24" customHeight="1" x14ac:dyDescent="0.15">
      <c r="A191" s="174">
        <v>0</v>
      </c>
      <c r="B191" s="174">
        <v>0</v>
      </c>
      <c r="C191" s="174">
        <v>0</v>
      </c>
      <c r="D191" s="179">
        <v>79682</v>
      </c>
      <c r="E191" s="179">
        <v>79682</v>
      </c>
      <c r="F191" s="179">
        <v>79682</v>
      </c>
      <c r="G191" s="179">
        <v>79682</v>
      </c>
      <c r="H191" s="179">
        <v>446962</v>
      </c>
      <c r="I191" s="179">
        <v>446962</v>
      </c>
      <c r="J191" s="179">
        <v>446962</v>
      </c>
      <c r="K191" s="179">
        <v>446962</v>
      </c>
      <c r="L191" s="179">
        <v>655617</v>
      </c>
      <c r="M191" s="179">
        <v>655617</v>
      </c>
      <c r="N191" s="179">
        <v>655617</v>
      </c>
      <c r="O191" s="179">
        <v>655617</v>
      </c>
      <c r="P191" s="179">
        <v>602292</v>
      </c>
      <c r="Q191" s="234">
        <v>602292</v>
      </c>
      <c r="R191" s="234">
        <v>602292</v>
      </c>
      <c r="S191" s="234">
        <v>602292</v>
      </c>
      <c r="T191" s="179">
        <v>33351</v>
      </c>
      <c r="U191" s="234">
        <v>33351</v>
      </c>
      <c r="V191" s="234">
        <v>33351</v>
      </c>
      <c r="W191" s="234">
        <v>33351</v>
      </c>
      <c r="X191" s="179">
        <v>19974</v>
      </c>
      <c r="Y191" s="234">
        <v>19974</v>
      </c>
      <c r="Z191" s="234">
        <v>19974</v>
      </c>
      <c r="AA191" s="234">
        <v>19974</v>
      </c>
      <c r="AB191" s="174">
        <v>180542</v>
      </c>
      <c r="AC191" s="174">
        <v>180542</v>
      </c>
      <c r="AD191" s="174">
        <v>180542</v>
      </c>
      <c r="AE191" s="174">
        <v>180542</v>
      </c>
      <c r="AF191" s="174">
        <v>180542</v>
      </c>
      <c r="AG191" s="735">
        <v>180542</v>
      </c>
    </row>
    <row r="192" spans="1:33" s="3" customFormat="1" ht="24" customHeight="1" x14ac:dyDescent="0.15">
      <c r="A192" s="211">
        <v>1</v>
      </c>
      <c r="B192" s="212">
        <v>1</v>
      </c>
      <c r="C192" s="212">
        <v>1</v>
      </c>
      <c r="D192" s="213">
        <v>6710</v>
      </c>
      <c r="E192" s="213">
        <v>6710</v>
      </c>
      <c r="F192" s="213">
        <v>6710</v>
      </c>
      <c r="G192" s="213">
        <v>6710</v>
      </c>
      <c r="H192" s="213">
        <v>6458</v>
      </c>
      <c r="I192" s="213">
        <v>6458</v>
      </c>
      <c r="J192" s="213">
        <v>6458</v>
      </c>
      <c r="K192" s="213">
        <v>6458</v>
      </c>
      <c r="L192" s="213">
        <v>19791</v>
      </c>
      <c r="M192" s="213">
        <v>19791</v>
      </c>
      <c r="N192" s="213">
        <v>19791</v>
      </c>
      <c r="O192" s="213">
        <v>19791</v>
      </c>
      <c r="P192" s="213">
        <v>11991</v>
      </c>
      <c r="Q192" s="213">
        <v>11991</v>
      </c>
      <c r="R192" s="213">
        <v>11991</v>
      </c>
      <c r="S192" s="213">
        <v>11991</v>
      </c>
      <c r="T192" s="179">
        <v>7158</v>
      </c>
      <c r="U192" s="234">
        <v>7158</v>
      </c>
      <c r="V192" s="234">
        <v>7158</v>
      </c>
      <c r="W192" s="234">
        <v>7158</v>
      </c>
      <c r="X192" s="179">
        <v>642</v>
      </c>
      <c r="Y192" s="234">
        <v>642</v>
      </c>
      <c r="Z192" s="234">
        <v>642</v>
      </c>
      <c r="AA192" s="234">
        <v>642</v>
      </c>
      <c r="AB192" s="174">
        <v>12288</v>
      </c>
      <c r="AC192" s="211">
        <v>12288</v>
      </c>
      <c r="AD192" s="211">
        <v>12288</v>
      </c>
      <c r="AE192" s="211">
        <v>12288</v>
      </c>
      <c r="AF192" s="211">
        <v>12288</v>
      </c>
      <c r="AG192" s="739">
        <v>12288</v>
      </c>
    </row>
    <row r="193" spans="1:34" s="3" customFormat="1" ht="14.25" customHeight="1" x14ac:dyDescent="0.15">
      <c r="A193" s="235"/>
      <c r="B193" s="235"/>
      <c r="C193" s="235"/>
      <c r="D193" s="54"/>
      <c r="E193" s="54"/>
      <c r="F193" s="54"/>
      <c r="G193" s="60"/>
      <c r="H193" s="60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159"/>
      <c r="U193" s="159"/>
      <c r="V193" s="32"/>
      <c r="W193" s="32"/>
      <c r="X193" s="32"/>
      <c r="Y193" s="32"/>
      <c r="Z193" s="32"/>
      <c r="AA193" s="32"/>
      <c r="AB193" s="32"/>
      <c r="AC193" s="52"/>
      <c r="AD193" s="52"/>
      <c r="AE193" s="52"/>
      <c r="AF193" s="52"/>
      <c r="AG193" s="52" t="s">
        <v>192</v>
      </c>
    </row>
    <row r="194" spans="1:34" s="1" customFormat="1" ht="20.100000000000001" customHeight="1" x14ac:dyDescent="0.15">
      <c r="A194" s="235"/>
      <c r="B194" s="235"/>
      <c r="C194" s="235"/>
      <c r="D194" s="54"/>
      <c r="E194" s="54"/>
      <c r="F194" s="54"/>
      <c r="G194" s="60"/>
      <c r="H194" s="60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3"/>
    </row>
    <row r="195" spans="1:34" s="1" customFormat="1" ht="15.95" customHeight="1" x14ac:dyDescent="0.15">
      <c r="A195" s="606" t="s">
        <v>111</v>
      </c>
      <c r="B195" s="606"/>
      <c r="C195" s="606"/>
      <c r="D195" s="606"/>
      <c r="E195" s="606"/>
      <c r="F195" s="606"/>
      <c r="G195" s="606"/>
      <c r="H195" s="606"/>
      <c r="I195" s="606"/>
      <c r="J195" s="606"/>
      <c r="K195" s="606"/>
      <c r="L195" s="606"/>
      <c r="M195" s="606"/>
      <c r="N195" s="606"/>
      <c r="O195" s="606"/>
      <c r="P195" s="606"/>
      <c r="Q195" s="606"/>
      <c r="R195" s="606"/>
      <c r="S195" s="606"/>
      <c r="T195" s="606"/>
      <c r="U195" s="606"/>
      <c r="V195" s="606"/>
      <c r="W195" s="606"/>
      <c r="X195" s="606"/>
      <c r="Y195" s="606"/>
      <c r="Z195" s="606"/>
      <c r="AA195" s="606"/>
      <c r="AB195" s="606"/>
      <c r="AC195" s="606"/>
      <c r="AD195" s="606"/>
      <c r="AE195" s="606"/>
      <c r="AF195" s="606"/>
      <c r="AG195" s="606"/>
    </row>
    <row r="196" spans="1:34" s="36" customFormat="1" ht="20.100000000000001" customHeight="1" x14ac:dyDescent="0.1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"/>
    </row>
    <row r="197" spans="1:34" s="36" customFormat="1" ht="15.95" customHeight="1" x14ac:dyDescent="0.15">
      <c r="A197" s="53" t="s">
        <v>412</v>
      </c>
      <c r="B197" s="72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</row>
    <row r="198" spans="1:34" s="36" customFormat="1" ht="20.100000000000001" customHeight="1" x14ac:dyDescent="0.15">
      <c r="A198" s="53"/>
      <c r="B198" s="70" t="s">
        <v>401</v>
      </c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</row>
    <row r="199" spans="1:34" s="36" customFormat="1" ht="20.100000000000001" customHeight="1" x14ac:dyDescent="0.15">
      <c r="A199" s="325" t="s">
        <v>38</v>
      </c>
      <c r="B199" s="326"/>
      <c r="C199" s="326"/>
      <c r="D199" s="327"/>
      <c r="E199" s="575" t="s">
        <v>39</v>
      </c>
      <c r="F199" s="576"/>
      <c r="G199" s="576"/>
      <c r="H199" s="576"/>
      <c r="I199" s="576"/>
      <c r="J199" s="577"/>
      <c r="K199" s="575" t="s">
        <v>112</v>
      </c>
      <c r="L199" s="576"/>
      <c r="M199" s="576"/>
      <c r="N199" s="576"/>
      <c r="O199" s="576"/>
      <c r="P199" s="577"/>
      <c r="Q199" s="548" t="s">
        <v>113</v>
      </c>
      <c r="R199" s="548"/>
      <c r="S199" s="548"/>
      <c r="T199" s="548"/>
      <c r="U199" s="548"/>
      <c r="V199" s="548"/>
      <c r="W199" s="548"/>
      <c r="X199" s="549"/>
      <c r="Y199" s="940" t="s">
        <v>129</v>
      </c>
      <c r="Z199" s="940"/>
      <c r="AA199" s="940"/>
      <c r="AB199" s="941"/>
      <c r="AC199" s="575" t="s">
        <v>222</v>
      </c>
      <c r="AD199" s="576"/>
      <c r="AE199" s="576"/>
      <c r="AF199" s="942"/>
    </row>
    <row r="200" spans="1:34" s="36" customFormat="1" ht="20.100000000000001" customHeight="1" x14ac:dyDescent="0.15">
      <c r="A200" s="553"/>
      <c r="B200" s="554"/>
      <c r="C200" s="554"/>
      <c r="D200" s="555"/>
      <c r="E200" s="225"/>
      <c r="F200" s="226"/>
      <c r="G200" s="226"/>
      <c r="H200" s="226"/>
      <c r="I200" s="226"/>
      <c r="J200" s="324"/>
      <c r="K200" s="225"/>
      <c r="L200" s="226"/>
      <c r="M200" s="226"/>
      <c r="N200" s="226"/>
      <c r="O200" s="226"/>
      <c r="P200" s="324"/>
      <c r="Q200" s="938"/>
      <c r="R200" s="938"/>
      <c r="S200" s="938"/>
      <c r="T200" s="938"/>
      <c r="U200" s="938"/>
      <c r="V200" s="938"/>
      <c r="W200" s="938"/>
      <c r="X200" s="939"/>
      <c r="Y200" s="533"/>
      <c r="Z200" s="533"/>
      <c r="AA200" s="533"/>
      <c r="AB200" s="534"/>
      <c r="AC200" s="943"/>
      <c r="AD200" s="370"/>
      <c r="AE200" s="370"/>
      <c r="AF200" s="944"/>
    </row>
    <row r="201" spans="1:34" s="37" customFormat="1" ht="20.100000000000001" customHeight="1" x14ac:dyDescent="0.15">
      <c r="A201" s="219" t="s">
        <v>181</v>
      </c>
      <c r="B201" s="220"/>
      <c r="C201" s="220"/>
      <c r="D201" s="221"/>
      <c r="E201" s="214" t="s">
        <v>45</v>
      </c>
      <c r="F201" s="215"/>
      <c r="G201" s="214" t="s">
        <v>114</v>
      </c>
      <c r="H201" s="215"/>
      <c r="I201" s="214" t="s">
        <v>115</v>
      </c>
      <c r="J201" s="215"/>
      <c r="K201" s="214" t="s">
        <v>45</v>
      </c>
      <c r="L201" s="215"/>
      <c r="M201" s="214" t="s">
        <v>116</v>
      </c>
      <c r="N201" s="215"/>
      <c r="O201" s="214" t="s">
        <v>117</v>
      </c>
      <c r="P201" s="215"/>
      <c r="Q201" s="593" t="s">
        <v>45</v>
      </c>
      <c r="R201" s="593"/>
      <c r="S201" s="593"/>
      <c r="T201" s="593"/>
      <c r="U201" s="593" t="s">
        <v>116</v>
      </c>
      <c r="V201" s="593"/>
      <c r="W201" s="593"/>
      <c r="X201" s="593"/>
      <c r="Y201" s="214" t="s">
        <v>115</v>
      </c>
      <c r="Z201" s="431"/>
      <c r="AA201" s="431"/>
      <c r="AB201" s="215"/>
      <c r="AC201" s="225" t="s">
        <v>329</v>
      </c>
      <c r="AD201" s="226"/>
      <c r="AE201" s="226"/>
      <c r="AF201" s="227"/>
    </row>
    <row r="202" spans="1:34" s="37" customFormat="1" ht="18.75" customHeight="1" x14ac:dyDescent="0.15">
      <c r="A202" s="600">
        <v>19</v>
      </c>
      <c r="B202" s="601"/>
      <c r="C202" s="601"/>
      <c r="D202" s="602"/>
      <c r="E202" s="1020">
        <v>416</v>
      </c>
      <c r="F202" s="1021"/>
      <c r="G202" s="1021">
        <v>60</v>
      </c>
      <c r="H202" s="1021"/>
      <c r="I202" s="1021">
        <v>356</v>
      </c>
      <c r="J202" s="1021"/>
      <c r="K202" s="1021">
        <v>3746</v>
      </c>
      <c r="L202" s="1021"/>
      <c r="M202" s="1021">
        <v>391</v>
      </c>
      <c r="N202" s="1021"/>
      <c r="O202" s="1021">
        <v>3355</v>
      </c>
      <c r="P202" s="1021"/>
      <c r="Q202" s="1021">
        <v>6630696</v>
      </c>
      <c r="R202" s="1021"/>
      <c r="S202" s="1021"/>
      <c r="T202" s="1021"/>
      <c r="U202" s="1021">
        <v>2058965</v>
      </c>
      <c r="V202" s="1021"/>
      <c r="W202" s="1021"/>
      <c r="X202" s="1021"/>
      <c r="Y202" s="1022">
        <v>4571731</v>
      </c>
      <c r="Z202" s="1022"/>
      <c r="AA202" s="1022"/>
      <c r="AB202" s="1022"/>
      <c r="AC202" s="1022">
        <v>63153</v>
      </c>
      <c r="AD202" s="1022"/>
      <c r="AE202" s="1022"/>
      <c r="AF202" s="1023"/>
    </row>
    <row r="203" spans="1:34" s="59" customFormat="1" ht="18.75" customHeight="1" x14ac:dyDescent="0.15">
      <c r="A203" s="563">
        <v>26</v>
      </c>
      <c r="B203" s="564"/>
      <c r="C203" s="564"/>
      <c r="D203" s="565"/>
      <c r="E203" s="1024">
        <v>278</v>
      </c>
      <c r="F203" s="1025"/>
      <c r="G203" s="1025">
        <v>46</v>
      </c>
      <c r="H203" s="1025"/>
      <c r="I203" s="1025">
        <v>232</v>
      </c>
      <c r="J203" s="1025"/>
      <c r="K203" s="1025">
        <v>2784</v>
      </c>
      <c r="L203" s="1025"/>
      <c r="M203" s="1025">
        <v>221</v>
      </c>
      <c r="N203" s="1025"/>
      <c r="O203" s="1025">
        <v>2563</v>
      </c>
      <c r="P203" s="1025"/>
      <c r="Q203" s="1025">
        <v>5941179</v>
      </c>
      <c r="R203" s="1025"/>
      <c r="S203" s="1025"/>
      <c r="T203" s="1025"/>
      <c r="U203" s="1025">
        <v>2137758</v>
      </c>
      <c r="V203" s="1025"/>
      <c r="W203" s="1025"/>
      <c r="X203" s="1025"/>
      <c r="Y203" s="1026">
        <v>3803421</v>
      </c>
      <c r="Z203" s="1026"/>
      <c r="AA203" s="1026"/>
      <c r="AB203" s="1026"/>
      <c r="AC203" s="1026">
        <v>53543</v>
      </c>
      <c r="AD203" s="1026"/>
      <c r="AE203" s="1026"/>
      <c r="AF203" s="1027"/>
    </row>
    <row r="204" spans="1:34" s="3" customFormat="1" ht="18.75" customHeight="1" x14ac:dyDescent="0.15">
      <c r="A204" s="603">
        <v>28</v>
      </c>
      <c r="B204" s="604"/>
      <c r="C204" s="604"/>
      <c r="D204" s="605"/>
      <c r="E204" s="1028">
        <v>301</v>
      </c>
      <c r="F204" s="1029"/>
      <c r="G204" s="1029">
        <v>53</v>
      </c>
      <c r="H204" s="1029"/>
      <c r="I204" s="1029">
        <f>E204-G204</f>
        <v>248</v>
      </c>
      <c r="J204" s="1029"/>
      <c r="K204" s="1029">
        <v>3300</v>
      </c>
      <c r="L204" s="1029"/>
      <c r="M204" s="1029">
        <v>378</v>
      </c>
      <c r="N204" s="1029"/>
      <c r="O204" s="1029">
        <f>K204-M204</f>
        <v>2922</v>
      </c>
      <c r="P204" s="1029"/>
      <c r="Q204" s="1029">
        <f>71425*100</f>
        <v>7142500</v>
      </c>
      <c r="R204" s="1029"/>
      <c r="S204" s="1029"/>
      <c r="T204" s="1029"/>
      <c r="U204" s="1029">
        <f>24699*100</f>
        <v>2469900</v>
      </c>
      <c r="V204" s="1029"/>
      <c r="W204" s="1029"/>
      <c r="X204" s="1029"/>
      <c r="Y204" s="317">
        <v>4672600</v>
      </c>
      <c r="Z204" s="317"/>
      <c r="AA204" s="317"/>
      <c r="AB204" s="317"/>
      <c r="AC204" s="317">
        <v>57562</v>
      </c>
      <c r="AD204" s="317"/>
      <c r="AE204" s="317"/>
      <c r="AF204" s="1030"/>
    </row>
    <row r="205" spans="1:34" s="3" customFormat="1" ht="13.5" customHeight="1" x14ac:dyDescent="0.15">
      <c r="A205" s="76" t="s">
        <v>359</v>
      </c>
      <c r="B205" s="75"/>
      <c r="C205" s="75"/>
      <c r="D205" s="75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2" t="s">
        <v>398</v>
      </c>
      <c r="AG205" s="50"/>
    </row>
    <row r="206" spans="1:34" s="3" customFormat="1" ht="15.95" customHeight="1" x14ac:dyDescent="0.15">
      <c r="A206" s="76" t="s">
        <v>375</v>
      </c>
      <c r="C206" s="51"/>
      <c r="D206" s="51"/>
      <c r="E206" s="51"/>
      <c r="F206" s="51"/>
      <c r="G206" s="51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</row>
    <row r="207" spans="1:34" s="3" customFormat="1" ht="15.95" customHeight="1" x14ac:dyDescent="0.15">
      <c r="A207" s="168" t="s">
        <v>406</v>
      </c>
      <c r="B207" s="54"/>
      <c r="C207" s="54"/>
      <c r="D207" s="54"/>
      <c r="E207" s="54"/>
      <c r="F207" s="54"/>
      <c r="G207" s="60"/>
      <c r="H207" s="60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</row>
    <row r="208" spans="1:34" s="3" customFormat="1" ht="15.75" customHeight="1" x14ac:dyDescent="0.15">
      <c r="A208" s="168"/>
      <c r="B208" s="54"/>
      <c r="C208" s="54"/>
      <c r="D208" s="54"/>
      <c r="E208" s="54"/>
      <c r="F208" s="54"/>
      <c r="G208" s="60"/>
      <c r="H208" s="60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</row>
    <row r="209" spans="1:39" s="3" customFormat="1" ht="15.95" customHeight="1" x14ac:dyDescent="0.15">
      <c r="A209" s="76"/>
      <c r="B209" s="54"/>
      <c r="C209" s="54"/>
      <c r="D209" s="54"/>
      <c r="E209" s="54"/>
      <c r="F209" s="54"/>
      <c r="G209" s="60"/>
      <c r="H209" s="60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</row>
    <row r="210" spans="1:39" s="3" customFormat="1" ht="20.100000000000001" customHeight="1" x14ac:dyDescent="0.15">
      <c r="A210" s="4"/>
      <c r="B210" s="54"/>
      <c r="C210" s="54"/>
      <c r="D210" s="54"/>
      <c r="E210" s="54"/>
      <c r="F210" s="54"/>
      <c r="G210" s="60"/>
      <c r="H210" s="60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</row>
    <row r="211" spans="1:39" s="3" customFormat="1" ht="15.95" customHeight="1" x14ac:dyDescent="0.15">
      <c r="A211" s="78" t="s">
        <v>413</v>
      </c>
      <c r="B211" s="54"/>
      <c r="C211" s="54"/>
      <c r="D211" s="54"/>
      <c r="E211" s="54"/>
      <c r="F211" s="54"/>
      <c r="G211" s="60"/>
      <c r="H211" s="60"/>
      <c r="I211" s="55"/>
      <c r="J211" s="55"/>
      <c r="K211" s="55"/>
      <c r="L211" s="55"/>
      <c r="M211" s="55"/>
      <c r="N211" s="55"/>
      <c r="O211" s="55"/>
      <c r="P211" s="55"/>
      <c r="Q211" s="56"/>
      <c r="R211" s="55"/>
      <c r="S211" s="55"/>
      <c r="T211" s="55"/>
      <c r="U211" s="55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</row>
    <row r="212" spans="1:39" s="3" customFormat="1" ht="21.95" customHeight="1" x14ac:dyDescent="0.15">
      <c r="A212" s="78"/>
      <c r="B212" s="70" t="s">
        <v>400</v>
      </c>
      <c r="C212" s="54"/>
      <c r="D212" s="54"/>
      <c r="E212" s="54"/>
      <c r="F212" s="54"/>
      <c r="G212" s="60"/>
      <c r="H212" s="60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</row>
    <row r="213" spans="1:39" s="3" customFormat="1" ht="21.95" customHeight="1" x14ac:dyDescent="0.15">
      <c r="A213" s="325" t="s">
        <v>38</v>
      </c>
      <c r="B213" s="326"/>
      <c r="C213" s="326"/>
      <c r="D213" s="326"/>
      <c r="E213" s="326"/>
      <c r="F213" s="326"/>
      <c r="G213" s="326"/>
      <c r="H213" s="326"/>
      <c r="I213" s="326"/>
      <c r="J213" s="326"/>
      <c r="K213" s="327"/>
      <c r="L213" s="730" t="s">
        <v>39</v>
      </c>
      <c r="M213" s="251"/>
      <c r="N213" s="251"/>
      <c r="O213" s="251"/>
      <c r="P213" s="251"/>
      <c r="Q213" s="251"/>
      <c r="R213" s="251"/>
      <c r="S213" s="400"/>
      <c r="T213" s="730" t="s">
        <v>118</v>
      </c>
      <c r="U213" s="251"/>
      <c r="V213" s="251"/>
      <c r="W213" s="251"/>
      <c r="X213" s="251"/>
      <c r="Y213" s="251"/>
      <c r="Z213" s="251"/>
      <c r="AA213" s="400"/>
      <c r="AB213" s="870" t="s">
        <v>399</v>
      </c>
      <c r="AC213" s="576"/>
      <c r="AD213" s="576"/>
      <c r="AE213" s="576"/>
      <c r="AF213" s="576"/>
      <c r="AG213" s="942"/>
    </row>
    <row r="214" spans="1:39" s="3" customFormat="1" ht="21.95" customHeight="1" x14ac:dyDescent="0.15">
      <c r="A214" s="599"/>
      <c r="B214" s="370"/>
      <c r="C214" s="370"/>
      <c r="D214" s="370"/>
      <c r="E214" s="370"/>
      <c r="F214" s="370"/>
      <c r="G214" s="370"/>
      <c r="H214" s="370"/>
      <c r="I214" s="370"/>
      <c r="J214" s="370"/>
      <c r="K214" s="371"/>
      <c r="L214" s="731"/>
      <c r="M214" s="252"/>
      <c r="N214" s="252"/>
      <c r="O214" s="252"/>
      <c r="P214" s="252"/>
      <c r="Q214" s="252"/>
      <c r="R214" s="252"/>
      <c r="S214" s="396"/>
      <c r="T214" s="731"/>
      <c r="U214" s="252"/>
      <c r="V214" s="252"/>
      <c r="W214" s="252"/>
      <c r="X214" s="252"/>
      <c r="Y214" s="252"/>
      <c r="Z214" s="252"/>
      <c r="AA214" s="396"/>
      <c r="AB214" s="943"/>
      <c r="AC214" s="370"/>
      <c r="AD214" s="370"/>
      <c r="AE214" s="370"/>
      <c r="AF214" s="370"/>
      <c r="AG214" s="944"/>
    </row>
    <row r="215" spans="1:39" s="59" customFormat="1" ht="21.95" customHeight="1" x14ac:dyDescent="0.15">
      <c r="A215" s="219" t="s">
        <v>41</v>
      </c>
      <c r="B215" s="220"/>
      <c r="C215" s="220"/>
      <c r="D215" s="220"/>
      <c r="E215" s="220"/>
      <c r="F215" s="220"/>
      <c r="G215" s="220"/>
      <c r="H215" s="220"/>
      <c r="I215" s="220"/>
      <c r="J215" s="220"/>
      <c r="K215" s="221"/>
      <c r="L215" s="732"/>
      <c r="M215" s="253"/>
      <c r="N215" s="253"/>
      <c r="O215" s="253"/>
      <c r="P215" s="253"/>
      <c r="Q215" s="253"/>
      <c r="R215" s="253"/>
      <c r="S215" s="397"/>
      <c r="T215" s="732"/>
      <c r="U215" s="253"/>
      <c r="V215" s="253"/>
      <c r="W215" s="253"/>
      <c r="X215" s="253"/>
      <c r="Y215" s="253"/>
      <c r="Z215" s="253"/>
      <c r="AA215" s="397"/>
      <c r="AB215" s="225"/>
      <c r="AC215" s="226"/>
      <c r="AD215" s="226"/>
      <c r="AE215" s="226"/>
      <c r="AF215" s="226"/>
      <c r="AG215" s="227"/>
      <c r="AH215" s="3"/>
    </row>
    <row r="216" spans="1:39" s="3" customFormat="1" ht="21.95" customHeight="1" x14ac:dyDescent="0.15">
      <c r="A216" s="934" t="s">
        <v>50</v>
      </c>
      <c r="B216" s="935"/>
      <c r="C216" s="935"/>
      <c r="D216" s="935"/>
      <c r="E216" s="935"/>
      <c r="F216" s="935"/>
      <c r="G216" s="935"/>
      <c r="H216" s="935"/>
      <c r="I216" s="935"/>
      <c r="J216" s="935"/>
      <c r="K216" s="936"/>
      <c r="L216" s="1015">
        <v>301</v>
      </c>
      <c r="M216" s="1016"/>
      <c r="N216" s="1016"/>
      <c r="O216" s="1016"/>
      <c r="P216" s="1016"/>
      <c r="Q216" s="1016"/>
      <c r="R216" s="1016"/>
      <c r="S216" s="1016"/>
      <c r="T216" s="1016">
        <v>3300</v>
      </c>
      <c r="U216" s="1016"/>
      <c r="V216" s="1016"/>
      <c r="W216" s="1016"/>
      <c r="X216" s="1016"/>
      <c r="Y216" s="1016"/>
      <c r="Z216" s="1016"/>
      <c r="AA216" s="1016"/>
      <c r="AB216" s="1009">
        <v>7142500</v>
      </c>
      <c r="AC216" s="1009"/>
      <c r="AD216" s="1009"/>
      <c r="AE216" s="1009"/>
      <c r="AF216" s="1009"/>
      <c r="AG216" s="1010"/>
      <c r="AH216" s="61"/>
    </row>
    <row r="217" spans="1:39" s="3" customFormat="1" ht="21.95" customHeight="1" x14ac:dyDescent="0.15">
      <c r="A217" s="57"/>
      <c r="B217" s="574" t="s">
        <v>119</v>
      </c>
      <c r="C217" s="574"/>
      <c r="D217" s="574"/>
      <c r="E217" s="574"/>
      <c r="F217" s="574"/>
      <c r="G217" s="574"/>
      <c r="H217" s="574"/>
      <c r="I217" s="574"/>
      <c r="J217" s="574"/>
      <c r="K217" s="58"/>
      <c r="L217" s="1017">
        <v>53</v>
      </c>
      <c r="M217" s="1011"/>
      <c r="N217" s="1011"/>
      <c r="O217" s="1011"/>
      <c r="P217" s="1011"/>
      <c r="Q217" s="1011"/>
      <c r="R217" s="1011"/>
      <c r="S217" s="1011"/>
      <c r="T217" s="1011">
        <v>378</v>
      </c>
      <c r="U217" s="1011"/>
      <c r="V217" s="1011"/>
      <c r="W217" s="1011"/>
      <c r="X217" s="1011"/>
      <c r="Y217" s="1011"/>
      <c r="Z217" s="1011"/>
      <c r="AA217" s="1011"/>
      <c r="AB217" s="1011">
        <v>2469900</v>
      </c>
      <c r="AC217" s="1011"/>
      <c r="AD217" s="1011"/>
      <c r="AE217" s="1011"/>
      <c r="AF217" s="1011"/>
      <c r="AG217" s="1012"/>
    </row>
    <row r="218" spans="1:39" s="3" customFormat="1" ht="21.95" customHeight="1" x14ac:dyDescent="0.15">
      <c r="A218" s="57"/>
      <c r="B218" s="189" t="s">
        <v>120</v>
      </c>
      <c r="C218" s="189"/>
      <c r="D218" s="189"/>
      <c r="E218" s="189"/>
      <c r="F218" s="189"/>
      <c r="G218" s="189"/>
      <c r="H218" s="189"/>
      <c r="I218" s="189"/>
      <c r="J218" s="189"/>
      <c r="K218" s="58"/>
      <c r="L218" s="1018" t="s">
        <v>245</v>
      </c>
      <c r="M218" s="429"/>
      <c r="N218" s="429"/>
      <c r="O218" s="429"/>
      <c r="P218" s="429"/>
      <c r="Q218" s="429"/>
      <c r="R218" s="429"/>
      <c r="S218" s="429"/>
      <c r="T218" s="429" t="s">
        <v>245</v>
      </c>
      <c r="U218" s="429"/>
      <c r="V218" s="429"/>
      <c r="W218" s="429"/>
      <c r="X218" s="429"/>
      <c r="Y218" s="429"/>
      <c r="Z218" s="429"/>
      <c r="AA218" s="429"/>
      <c r="AB218" s="429" t="s">
        <v>245</v>
      </c>
      <c r="AC218" s="429"/>
      <c r="AD218" s="429"/>
      <c r="AE218" s="429"/>
      <c r="AF218" s="429"/>
      <c r="AG218" s="430"/>
    </row>
    <row r="219" spans="1:39" s="3" customFormat="1" ht="21.95" customHeight="1" x14ac:dyDescent="0.15">
      <c r="A219" s="57"/>
      <c r="B219" s="189" t="s">
        <v>121</v>
      </c>
      <c r="C219" s="189"/>
      <c r="D219" s="189"/>
      <c r="E219" s="189"/>
      <c r="F219" s="189"/>
      <c r="G219" s="189"/>
      <c r="H219" s="189"/>
      <c r="I219" s="189"/>
      <c r="J219" s="189"/>
      <c r="K219" s="58"/>
      <c r="L219" s="1017">
        <v>2</v>
      </c>
      <c r="M219" s="1011"/>
      <c r="N219" s="1011"/>
      <c r="O219" s="1011"/>
      <c r="P219" s="1011"/>
      <c r="Q219" s="1011"/>
      <c r="R219" s="1011"/>
      <c r="S219" s="1011"/>
      <c r="T219" s="1011">
        <v>8</v>
      </c>
      <c r="U219" s="1011"/>
      <c r="V219" s="1011"/>
      <c r="W219" s="1011"/>
      <c r="X219" s="1011"/>
      <c r="Y219" s="1011"/>
      <c r="Z219" s="1011"/>
      <c r="AA219" s="1011"/>
      <c r="AB219" s="1011" t="s">
        <v>258</v>
      </c>
      <c r="AC219" s="1011"/>
      <c r="AD219" s="1011"/>
      <c r="AE219" s="1011"/>
      <c r="AF219" s="1011"/>
      <c r="AG219" s="1012"/>
    </row>
    <row r="220" spans="1:39" s="3" customFormat="1" ht="21.95" customHeight="1" x14ac:dyDescent="0.15">
      <c r="A220" s="57"/>
      <c r="B220" s="189" t="s">
        <v>122</v>
      </c>
      <c r="C220" s="189"/>
      <c r="D220" s="189"/>
      <c r="E220" s="189"/>
      <c r="F220" s="189"/>
      <c r="G220" s="189"/>
      <c r="H220" s="189"/>
      <c r="I220" s="189"/>
      <c r="J220" s="189"/>
      <c r="K220" s="58"/>
      <c r="L220" s="1017">
        <v>13</v>
      </c>
      <c r="M220" s="1011"/>
      <c r="N220" s="1011"/>
      <c r="O220" s="1011"/>
      <c r="P220" s="1011"/>
      <c r="Q220" s="1011"/>
      <c r="R220" s="1011"/>
      <c r="S220" s="1011"/>
      <c r="T220" s="1011">
        <v>135</v>
      </c>
      <c r="U220" s="1011"/>
      <c r="V220" s="1011"/>
      <c r="W220" s="1011"/>
      <c r="X220" s="1011"/>
      <c r="Y220" s="1011"/>
      <c r="Z220" s="1011"/>
      <c r="AA220" s="1011"/>
      <c r="AB220" s="1011">
        <v>1054100</v>
      </c>
      <c r="AC220" s="1011"/>
      <c r="AD220" s="1011"/>
      <c r="AE220" s="1011"/>
      <c r="AF220" s="1011"/>
      <c r="AG220" s="1012"/>
    </row>
    <row r="221" spans="1:39" s="3" customFormat="1" ht="21.95" customHeight="1" x14ac:dyDescent="0.15">
      <c r="A221" s="57"/>
      <c r="B221" s="738" t="s">
        <v>123</v>
      </c>
      <c r="C221" s="738"/>
      <c r="D221" s="738"/>
      <c r="E221" s="738"/>
      <c r="F221" s="738"/>
      <c r="G221" s="738"/>
      <c r="H221" s="738"/>
      <c r="I221" s="738"/>
      <c r="J221" s="738"/>
      <c r="K221" s="58"/>
      <c r="L221" s="1017">
        <v>9</v>
      </c>
      <c r="M221" s="1011"/>
      <c r="N221" s="1011"/>
      <c r="O221" s="1011"/>
      <c r="P221" s="1011"/>
      <c r="Q221" s="1011"/>
      <c r="R221" s="1011"/>
      <c r="S221" s="1011"/>
      <c r="T221" s="1011">
        <v>35</v>
      </c>
      <c r="U221" s="1011"/>
      <c r="V221" s="1011"/>
      <c r="W221" s="1011"/>
      <c r="X221" s="1011"/>
      <c r="Y221" s="1011"/>
      <c r="Z221" s="1011"/>
      <c r="AA221" s="1011"/>
      <c r="AB221" s="1011">
        <v>132200</v>
      </c>
      <c r="AC221" s="1011"/>
      <c r="AD221" s="1011"/>
      <c r="AE221" s="1011"/>
      <c r="AF221" s="1011"/>
      <c r="AG221" s="1012"/>
    </row>
    <row r="222" spans="1:39" s="3" customFormat="1" ht="21.95" customHeight="1" x14ac:dyDescent="0.15">
      <c r="A222" s="57"/>
      <c r="B222" s="189" t="s">
        <v>124</v>
      </c>
      <c r="C222" s="189"/>
      <c r="D222" s="189"/>
      <c r="E222" s="189"/>
      <c r="F222" s="189"/>
      <c r="G222" s="189"/>
      <c r="H222" s="189"/>
      <c r="I222" s="189"/>
      <c r="J222" s="189"/>
      <c r="K222" s="58"/>
      <c r="L222" s="1017">
        <v>9</v>
      </c>
      <c r="M222" s="1011"/>
      <c r="N222" s="1011"/>
      <c r="O222" s="1011"/>
      <c r="P222" s="1011"/>
      <c r="Q222" s="1011"/>
      <c r="R222" s="1011"/>
      <c r="S222" s="1011"/>
      <c r="T222" s="1011">
        <v>92</v>
      </c>
      <c r="U222" s="1011"/>
      <c r="V222" s="1011"/>
      <c r="W222" s="1011"/>
      <c r="X222" s="1011"/>
      <c r="Y222" s="1011"/>
      <c r="Z222" s="1011"/>
      <c r="AA222" s="1011"/>
      <c r="AB222" s="1011">
        <v>616100</v>
      </c>
      <c r="AC222" s="1011"/>
      <c r="AD222" s="1011"/>
      <c r="AE222" s="1011"/>
      <c r="AF222" s="1011"/>
      <c r="AG222" s="1012"/>
    </row>
    <row r="223" spans="1:39" s="3" customFormat="1" ht="21.95" customHeight="1" x14ac:dyDescent="0.15">
      <c r="A223" s="57"/>
      <c r="B223" s="189" t="s">
        <v>125</v>
      </c>
      <c r="C223" s="189"/>
      <c r="D223" s="189"/>
      <c r="E223" s="189"/>
      <c r="F223" s="189"/>
      <c r="G223" s="189"/>
      <c r="H223" s="189"/>
      <c r="I223" s="189"/>
      <c r="J223" s="189"/>
      <c r="K223" s="58"/>
      <c r="L223" s="1017">
        <v>20</v>
      </c>
      <c r="M223" s="1011"/>
      <c r="N223" s="1011"/>
      <c r="O223" s="1011"/>
      <c r="P223" s="1011"/>
      <c r="Q223" s="1011"/>
      <c r="R223" s="1011"/>
      <c r="S223" s="1011"/>
      <c r="T223" s="1011">
        <v>108</v>
      </c>
      <c r="U223" s="1011"/>
      <c r="V223" s="1011"/>
      <c r="W223" s="1011"/>
      <c r="X223" s="1011"/>
      <c r="Y223" s="1011"/>
      <c r="Z223" s="1011"/>
      <c r="AA223" s="1011"/>
      <c r="AB223" s="1011" t="s">
        <v>388</v>
      </c>
      <c r="AC223" s="1011"/>
      <c r="AD223" s="1011"/>
      <c r="AE223" s="1011"/>
      <c r="AF223" s="1011"/>
      <c r="AG223" s="1012"/>
    </row>
    <row r="224" spans="1:39" s="3" customFormat="1" ht="21.95" customHeight="1" x14ac:dyDescent="0.15">
      <c r="A224" s="57"/>
      <c r="B224" s="574" t="s">
        <v>126</v>
      </c>
      <c r="C224" s="574"/>
      <c r="D224" s="574"/>
      <c r="E224" s="574"/>
      <c r="F224" s="574"/>
      <c r="G224" s="574"/>
      <c r="H224" s="574"/>
      <c r="I224" s="574"/>
      <c r="J224" s="574"/>
      <c r="K224" s="58"/>
      <c r="L224" s="1017">
        <v>248</v>
      </c>
      <c r="M224" s="1011"/>
      <c r="N224" s="1011"/>
      <c r="O224" s="1011"/>
      <c r="P224" s="1011"/>
      <c r="Q224" s="1011"/>
      <c r="R224" s="1011"/>
      <c r="S224" s="1011"/>
      <c r="T224" s="1011">
        <v>2922</v>
      </c>
      <c r="U224" s="1011"/>
      <c r="V224" s="1011"/>
      <c r="W224" s="1011"/>
      <c r="X224" s="1011"/>
      <c r="Y224" s="1011"/>
      <c r="Z224" s="1011"/>
      <c r="AA224" s="1011"/>
      <c r="AB224" s="1011">
        <v>4672600</v>
      </c>
      <c r="AC224" s="1011"/>
      <c r="AD224" s="1011"/>
      <c r="AE224" s="1011"/>
      <c r="AF224" s="1011"/>
      <c r="AG224" s="1012"/>
      <c r="AL224" s="101"/>
      <c r="AM224" s="101"/>
    </row>
    <row r="225" spans="1:39" s="3" customFormat="1" ht="21.95" customHeight="1" x14ac:dyDescent="0.15">
      <c r="A225" s="57"/>
      <c r="B225" s="189" t="s">
        <v>127</v>
      </c>
      <c r="C225" s="189"/>
      <c r="D225" s="189"/>
      <c r="E225" s="189"/>
      <c r="F225" s="189"/>
      <c r="G225" s="189"/>
      <c r="H225" s="189"/>
      <c r="I225" s="189"/>
      <c r="J225" s="189"/>
      <c r="K225" s="58"/>
      <c r="L225" s="1017">
        <v>1</v>
      </c>
      <c r="M225" s="1011"/>
      <c r="N225" s="1011"/>
      <c r="O225" s="1011"/>
      <c r="P225" s="1011"/>
      <c r="Q225" s="1011"/>
      <c r="R225" s="1011"/>
      <c r="S225" s="1011"/>
      <c r="T225" s="1011">
        <v>352</v>
      </c>
      <c r="U225" s="1011"/>
      <c r="V225" s="1011"/>
      <c r="W225" s="1011"/>
      <c r="X225" s="1011"/>
      <c r="Y225" s="1011"/>
      <c r="Z225" s="1011"/>
      <c r="AA225" s="1011"/>
      <c r="AB225" s="1011" t="s">
        <v>388</v>
      </c>
      <c r="AC225" s="1011"/>
      <c r="AD225" s="1011"/>
      <c r="AE225" s="1011"/>
      <c r="AF225" s="1011"/>
      <c r="AG225" s="1012"/>
    </row>
    <row r="226" spans="1:39" s="3" customFormat="1" ht="21.95" customHeight="1" x14ac:dyDescent="0.15">
      <c r="A226" s="57"/>
      <c r="B226" s="738" t="s">
        <v>173</v>
      </c>
      <c r="C226" s="738"/>
      <c r="D226" s="738"/>
      <c r="E226" s="738"/>
      <c r="F226" s="738"/>
      <c r="G226" s="738"/>
      <c r="H226" s="738"/>
      <c r="I226" s="738"/>
      <c r="J226" s="738"/>
      <c r="K226" s="58"/>
      <c r="L226" s="1017">
        <v>25</v>
      </c>
      <c r="M226" s="1011"/>
      <c r="N226" s="1011"/>
      <c r="O226" s="1011"/>
      <c r="P226" s="1011"/>
      <c r="Q226" s="1011"/>
      <c r="R226" s="1011"/>
      <c r="S226" s="1011"/>
      <c r="T226" s="1011">
        <v>84</v>
      </c>
      <c r="U226" s="1011"/>
      <c r="V226" s="1011"/>
      <c r="W226" s="1011"/>
      <c r="X226" s="1011"/>
      <c r="Y226" s="1011"/>
      <c r="Z226" s="1011"/>
      <c r="AA226" s="1011"/>
      <c r="AB226" s="1011">
        <v>93900</v>
      </c>
      <c r="AC226" s="1011"/>
      <c r="AD226" s="1011"/>
      <c r="AE226" s="1011"/>
      <c r="AF226" s="1011"/>
      <c r="AG226" s="1012"/>
    </row>
    <row r="227" spans="1:39" s="3" customFormat="1" ht="21.95" customHeight="1" x14ac:dyDescent="0.15">
      <c r="A227" s="57"/>
      <c r="B227" s="189" t="s">
        <v>128</v>
      </c>
      <c r="C227" s="189"/>
      <c r="D227" s="189"/>
      <c r="E227" s="189"/>
      <c r="F227" s="189"/>
      <c r="G227" s="189"/>
      <c r="H227" s="189"/>
      <c r="I227" s="189"/>
      <c r="J227" s="189"/>
      <c r="K227" s="58"/>
      <c r="L227" s="1017">
        <v>76</v>
      </c>
      <c r="M227" s="1011"/>
      <c r="N227" s="1011"/>
      <c r="O227" s="1011"/>
      <c r="P227" s="1011"/>
      <c r="Q227" s="1011"/>
      <c r="R227" s="1011"/>
      <c r="S227" s="1011"/>
      <c r="T227" s="1011">
        <v>1273</v>
      </c>
      <c r="U227" s="1011"/>
      <c r="V227" s="1011"/>
      <c r="W227" s="1011"/>
      <c r="X227" s="1011"/>
      <c r="Y227" s="1011"/>
      <c r="Z227" s="1011"/>
      <c r="AA227" s="1011"/>
      <c r="AB227" s="1011">
        <v>1689900</v>
      </c>
      <c r="AC227" s="1011"/>
      <c r="AD227" s="1011"/>
      <c r="AE227" s="1011"/>
      <c r="AF227" s="1011"/>
      <c r="AG227" s="1012"/>
      <c r="AM227" s="169"/>
    </row>
    <row r="228" spans="1:39" s="3" customFormat="1" ht="21.75" customHeight="1" x14ac:dyDescent="0.15">
      <c r="A228" s="57"/>
      <c r="B228" s="738" t="s">
        <v>403</v>
      </c>
      <c r="C228" s="738"/>
      <c r="D228" s="738"/>
      <c r="E228" s="738"/>
      <c r="F228" s="738"/>
      <c r="G228" s="738"/>
      <c r="H228" s="738"/>
      <c r="I228" s="738"/>
      <c r="J228" s="738"/>
      <c r="K228" s="58"/>
      <c r="L228" s="1017">
        <v>50</v>
      </c>
      <c r="M228" s="1011"/>
      <c r="N228" s="1011"/>
      <c r="O228" s="1011"/>
      <c r="P228" s="1011"/>
      <c r="Q228" s="1011"/>
      <c r="R228" s="1011"/>
      <c r="S228" s="1011"/>
      <c r="T228" s="1011">
        <v>294</v>
      </c>
      <c r="U228" s="1011"/>
      <c r="V228" s="1011"/>
      <c r="W228" s="1011"/>
      <c r="X228" s="1011"/>
      <c r="Y228" s="1011"/>
      <c r="Z228" s="1011"/>
      <c r="AA228" s="1011"/>
      <c r="AB228" s="1011">
        <v>882100</v>
      </c>
      <c r="AC228" s="1011"/>
      <c r="AD228" s="1011"/>
      <c r="AE228" s="1011"/>
      <c r="AF228" s="1011"/>
      <c r="AG228" s="1012"/>
    </row>
    <row r="229" spans="1:39" s="3" customFormat="1" ht="21" customHeight="1" x14ac:dyDescent="0.15">
      <c r="A229" s="79"/>
      <c r="B229" s="624" t="s">
        <v>328</v>
      </c>
      <c r="C229" s="624"/>
      <c r="D229" s="624"/>
      <c r="E229" s="624"/>
      <c r="F229" s="624"/>
      <c r="G229" s="624"/>
      <c r="H229" s="624"/>
      <c r="I229" s="624"/>
      <c r="J229" s="624"/>
      <c r="K229" s="80"/>
      <c r="L229" s="1019">
        <v>88</v>
      </c>
      <c r="M229" s="1013"/>
      <c r="N229" s="1013"/>
      <c r="O229" s="1013"/>
      <c r="P229" s="1013"/>
      <c r="Q229" s="1013"/>
      <c r="R229" s="1013"/>
      <c r="S229" s="1013"/>
      <c r="T229" s="1013">
        <v>882</v>
      </c>
      <c r="U229" s="1013"/>
      <c r="V229" s="1013"/>
      <c r="W229" s="1013"/>
      <c r="X229" s="1013"/>
      <c r="Y229" s="1013"/>
      <c r="Z229" s="1013"/>
      <c r="AA229" s="1013"/>
      <c r="AB229" s="1013" t="s">
        <v>258</v>
      </c>
      <c r="AC229" s="1013"/>
      <c r="AD229" s="1013"/>
      <c r="AE229" s="1013"/>
      <c r="AF229" s="1013"/>
      <c r="AG229" s="1014"/>
    </row>
    <row r="230" spans="1:39" s="1" customFormat="1" ht="14.25" customHeight="1" x14ac:dyDescent="0.15">
      <c r="A230" s="75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55" t="s">
        <v>407</v>
      </c>
      <c r="AA230" s="75"/>
      <c r="AB230" s="75"/>
      <c r="AC230" s="75"/>
      <c r="AD230" s="75"/>
      <c r="AE230" s="75"/>
      <c r="AF230" s="75"/>
      <c r="AG230" s="75"/>
      <c r="AH230" s="3"/>
    </row>
    <row r="231" spans="1:39" s="1" customFormat="1" ht="15.95" customHeight="1" x14ac:dyDescent="0.15">
      <c r="A231" s="3"/>
      <c r="B231" s="81"/>
      <c r="C231" s="51"/>
      <c r="D231" s="51"/>
      <c r="E231" s="51"/>
      <c r="F231" s="51"/>
      <c r="G231" s="51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3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</row>
    <row r="232" spans="1:39" s="1" customFormat="1" ht="19.5" customHeight="1" x14ac:dyDescent="0.1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21"/>
      <c r="AF232" s="21"/>
      <c r="AG232" s="21"/>
    </row>
    <row r="233" spans="1:39" s="36" customFormat="1" ht="15.95" customHeight="1" x14ac:dyDescent="0.15">
      <c r="A233" s="53" t="s">
        <v>414</v>
      </c>
      <c r="B233" s="72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</row>
    <row r="234" spans="1:39" s="3" customFormat="1" ht="20.100000000000001" customHeight="1" x14ac:dyDescent="0.15">
      <c r="A234" s="70"/>
      <c r="B234" s="70" t="s">
        <v>402</v>
      </c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</row>
    <row r="235" spans="1:39" s="3" customFormat="1" ht="20.100000000000001" customHeight="1" x14ac:dyDescent="0.15">
      <c r="A235" s="646" t="s">
        <v>38</v>
      </c>
      <c r="B235" s="647"/>
      <c r="C235" s="647"/>
      <c r="D235" s="647"/>
      <c r="E235" s="647"/>
      <c r="F235" s="647"/>
      <c r="G235" s="647"/>
      <c r="H235" s="647"/>
      <c r="I235" s="647"/>
      <c r="J235" s="640" t="s">
        <v>39</v>
      </c>
      <c r="K235" s="641"/>
      <c r="L235" s="641"/>
      <c r="M235" s="641"/>
      <c r="N235" s="641"/>
      <c r="O235" s="737"/>
      <c r="P235" s="640" t="s">
        <v>220</v>
      </c>
      <c r="Q235" s="641"/>
      <c r="R235" s="641"/>
      <c r="S235" s="641"/>
      <c r="T235" s="641"/>
      <c r="U235" s="737"/>
      <c r="V235" s="640" t="s">
        <v>405</v>
      </c>
      <c r="W235" s="641"/>
      <c r="X235" s="641"/>
      <c r="Y235" s="641"/>
      <c r="Z235" s="641"/>
      <c r="AA235" s="642"/>
      <c r="AB235" s="85"/>
    </row>
    <row r="236" spans="1:39" s="59" customFormat="1" ht="20.100000000000001" customHeight="1" x14ac:dyDescent="0.15">
      <c r="A236" s="746" t="s">
        <v>75</v>
      </c>
      <c r="B236" s="747"/>
      <c r="C236" s="747"/>
      <c r="D236" s="747"/>
      <c r="E236" s="747"/>
      <c r="F236" s="747"/>
      <c r="G236" s="747"/>
      <c r="H236" s="747"/>
      <c r="I236" s="747"/>
      <c r="J236" s="643" t="s">
        <v>219</v>
      </c>
      <c r="K236" s="644"/>
      <c r="L236" s="644"/>
      <c r="M236" s="644"/>
      <c r="N236" s="644"/>
      <c r="O236" s="645"/>
      <c r="P236" s="643" t="s">
        <v>246</v>
      </c>
      <c r="Q236" s="644"/>
      <c r="R236" s="644"/>
      <c r="S236" s="644"/>
      <c r="T236" s="644"/>
      <c r="U236" s="645"/>
      <c r="V236" s="643" t="s">
        <v>221</v>
      </c>
      <c r="W236" s="644"/>
      <c r="X236" s="644"/>
      <c r="Y236" s="644"/>
      <c r="Z236" s="644"/>
      <c r="AA236" s="937"/>
      <c r="AB236" s="3"/>
    </row>
    <row r="237" spans="1:39" s="3" customFormat="1" ht="20.100000000000001" customHeight="1" x14ac:dyDescent="0.15">
      <c r="A237" s="648" t="s">
        <v>50</v>
      </c>
      <c r="B237" s="649"/>
      <c r="C237" s="649"/>
      <c r="D237" s="649"/>
      <c r="E237" s="649"/>
      <c r="F237" s="649"/>
      <c r="G237" s="649"/>
      <c r="H237" s="649"/>
      <c r="I237" s="650"/>
      <c r="J237" s="1009">
        <v>301</v>
      </c>
      <c r="K237" s="1009"/>
      <c r="L237" s="1009"/>
      <c r="M237" s="1009"/>
      <c r="N237" s="1009"/>
      <c r="O237" s="1009"/>
      <c r="P237" s="1009">
        <v>3330</v>
      </c>
      <c r="Q237" s="1009"/>
      <c r="R237" s="1009"/>
      <c r="S237" s="1009"/>
      <c r="T237" s="1009"/>
      <c r="U237" s="1009"/>
      <c r="V237" s="1009">
        <v>7142500</v>
      </c>
      <c r="W237" s="1009"/>
      <c r="X237" s="1009"/>
      <c r="Y237" s="1009"/>
      <c r="Z237" s="1009"/>
      <c r="AA237" s="1010"/>
      <c r="AB237" s="59"/>
    </row>
    <row r="238" spans="1:39" s="3" customFormat="1" ht="20.100000000000001" customHeight="1" x14ac:dyDescent="0.15">
      <c r="A238" s="637" t="s">
        <v>251</v>
      </c>
      <c r="B238" s="638"/>
      <c r="C238" s="638"/>
      <c r="D238" s="638"/>
      <c r="E238" s="638"/>
      <c r="F238" s="638"/>
      <c r="G238" s="638"/>
      <c r="H238" s="638"/>
      <c r="I238" s="639"/>
      <c r="J238" s="1011">
        <v>115</v>
      </c>
      <c r="K238" s="1011"/>
      <c r="L238" s="1011"/>
      <c r="M238" s="1011"/>
      <c r="N238" s="1011"/>
      <c r="O238" s="1011"/>
      <c r="P238" s="1011">
        <v>185</v>
      </c>
      <c r="Q238" s="1011"/>
      <c r="R238" s="1011"/>
      <c r="S238" s="1011"/>
      <c r="T238" s="1011"/>
      <c r="U238" s="1011"/>
      <c r="V238" s="1011">
        <v>514438</v>
      </c>
      <c r="W238" s="1011"/>
      <c r="X238" s="1011"/>
      <c r="Y238" s="1011"/>
      <c r="Z238" s="1011"/>
      <c r="AA238" s="1012"/>
    </row>
    <row r="239" spans="1:39" s="3" customFormat="1" ht="20.100000000000001" customHeight="1" x14ac:dyDescent="0.15">
      <c r="A239" s="637" t="s">
        <v>252</v>
      </c>
      <c r="B239" s="638" t="s">
        <v>202</v>
      </c>
      <c r="C239" s="638" t="s">
        <v>202</v>
      </c>
      <c r="D239" s="638" t="s">
        <v>202</v>
      </c>
      <c r="E239" s="638" t="s">
        <v>202</v>
      </c>
      <c r="F239" s="638" t="s">
        <v>202</v>
      </c>
      <c r="G239" s="638" t="s">
        <v>202</v>
      </c>
      <c r="H239" s="638" t="s">
        <v>202</v>
      </c>
      <c r="I239" s="639" t="s">
        <v>202</v>
      </c>
      <c r="J239" s="1011">
        <v>61</v>
      </c>
      <c r="K239" s="1011"/>
      <c r="L239" s="1011"/>
      <c r="M239" s="1011"/>
      <c r="N239" s="1011"/>
      <c r="O239" s="1011"/>
      <c r="P239" s="1011">
        <v>209</v>
      </c>
      <c r="Q239" s="1011"/>
      <c r="R239" s="1011"/>
      <c r="S239" s="1011"/>
      <c r="T239" s="1011"/>
      <c r="U239" s="1011"/>
      <c r="V239" s="1011">
        <v>594469</v>
      </c>
      <c r="W239" s="1011"/>
      <c r="X239" s="1011"/>
      <c r="Y239" s="1011"/>
      <c r="Z239" s="1011"/>
      <c r="AA239" s="1012"/>
    </row>
    <row r="240" spans="1:39" s="3" customFormat="1" ht="20.100000000000001" customHeight="1" x14ac:dyDescent="0.15">
      <c r="A240" s="637" t="s">
        <v>253</v>
      </c>
      <c r="B240" s="638" t="s">
        <v>203</v>
      </c>
      <c r="C240" s="638" t="s">
        <v>203</v>
      </c>
      <c r="D240" s="638" t="s">
        <v>203</v>
      </c>
      <c r="E240" s="638" t="s">
        <v>203</v>
      </c>
      <c r="F240" s="638" t="s">
        <v>203</v>
      </c>
      <c r="G240" s="638" t="s">
        <v>203</v>
      </c>
      <c r="H240" s="638" t="s">
        <v>203</v>
      </c>
      <c r="I240" s="639" t="s">
        <v>203</v>
      </c>
      <c r="J240" s="1011">
        <v>47</v>
      </c>
      <c r="K240" s="1011"/>
      <c r="L240" s="1011"/>
      <c r="M240" s="1011"/>
      <c r="N240" s="1011"/>
      <c r="O240" s="1011"/>
      <c r="P240" s="1011">
        <v>303</v>
      </c>
      <c r="Q240" s="1011"/>
      <c r="R240" s="1011"/>
      <c r="S240" s="1011"/>
      <c r="T240" s="1011"/>
      <c r="U240" s="1011"/>
      <c r="V240" s="1011">
        <v>579002</v>
      </c>
      <c r="W240" s="1011"/>
      <c r="X240" s="1011"/>
      <c r="Y240" s="1011"/>
      <c r="Z240" s="1011"/>
      <c r="AA240" s="1012"/>
    </row>
    <row r="241" spans="1:34" s="3" customFormat="1" ht="20.100000000000001" customHeight="1" x14ac:dyDescent="0.15">
      <c r="A241" s="637" t="s">
        <v>254</v>
      </c>
      <c r="B241" s="638" t="s">
        <v>204</v>
      </c>
      <c r="C241" s="638" t="s">
        <v>204</v>
      </c>
      <c r="D241" s="638" t="s">
        <v>204</v>
      </c>
      <c r="E241" s="638" t="s">
        <v>204</v>
      </c>
      <c r="F241" s="638" t="s">
        <v>204</v>
      </c>
      <c r="G241" s="638" t="s">
        <v>204</v>
      </c>
      <c r="H241" s="638" t="s">
        <v>204</v>
      </c>
      <c r="I241" s="639" t="s">
        <v>204</v>
      </c>
      <c r="J241" s="1011">
        <v>36</v>
      </c>
      <c r="K241" s="1011"/>
      <c r="L241" s="1011"/>
      <c r="M241" s="1011"/>
      <c r="N241" s="1011"/>
      <c r="O241" s="1011"/>
      <c r="P241" s="1011">
        <v>530</v>
      </c>
      <c r="Q241" s="1011"/>
      <c r="R241" s="1011"/>
      <c r="S241" s="1011"/>
      <c r="T241" s="1011"/>
      <c r="U241" s="1011"/>
      <c r="V241" s="1011">
        <v>1541368</v>
      </c>
      <c r="W241" s="1011"/>
      <c r="X241" s="1011"/>
      <c r="Y241" s="1011"/>
      <c r="Z241" s="1011"/>
      <c r="AA241" s="1012"/>
    </row>
    <row r="242" spans="1:34" s="3" customFormat="1" ht="20.100000000000001" customHeight="1" x14ac:dyDescent="0.15">
      <c r="A242" s="637" t="s">
        <v>255</v>
      </c>
      <c r="B242" s="638" t="s">
        <v>205</v>
      </c>
      <c r="C242" s="638" t="s">
        <v>205</v>
      </c>
      <c r="D242" s="638" t="s">
        <v>205</v>
      </c>
      <c r="E242" s="638" t="s">
        <v>205</v>
      </c>
      <c r="F242" s="638" t="s">
        <v>205</v>
      </c>
      <c r="G242" s="638" t="s">
        <v>205</v>
      </c>
      <c r="H242" s="638" t="s">
        <v>205</v>
      </c>
      <c r="I242" s="639" t="s">
        <v>205</v>
      </c>
      <c r="J242" s="1011">
        <v>22</v>
      </c>
      <c r="K242" s="1011"/>
      <c r="L242" s="1011"/>
      <c r="M242" s="1011"/>
      <c r="N242" s="1011"/>
      <c r="O242" s="1011"/>
      <c r="P242" s="1011">
        <v>533</v>
      </c>
      <c r="Q242" s="1011"/>
      <c r="R242" s="1011"/>
      <c r="S242" s="1011"/>
      <c r="T242" s="1011"/>
      <c r="U242" s="1011"/>
      <c r="V242" s="1011">
        <v>880004</v>
      </c>
      <c r="W242" s="1011"/>
      <c r="X242" s="1011"/>
      <c r="Y242" s="1011"/>
      <c r="Z242" s="1011"/>
      <c r="AA242" s="1012"/>
    </row>
    <row r="243" spans="1:34" s="3" customFormat="1" ht="20.100000000000001" customHeight="1" x14ac:dyDescent="0.15">
      <c r="A243" s="637" t="s">
        <v>256</v>
      </c>
      <c r="B243" s="638" t="s">
        <v>206</v>
      </c>
      <c r="C243" s="638" t="s">
        <v>206</v>
      </c>
      <c r="D243" s="638" t="s">
        <v>206</v>
      </c>
      <c r="E243" s="638" t="s">
        <v>206</v>
      </c>
      <c r="F243" s="638" t="s">
        <v>206</v>
      </c>
      <c r="G243" s="638" t="s">
        <v>206</v>
      </c>
      <c r="H243" s="638" t="s">
        <v>206</v>
      </c>
      <c r="I243" s="639" t="s">
        <v>206</v>
      </c>
      <c r="J243" s="1011">
        <v>10</v>
      </c>
      <c r="K243" s="1011"/>
      <c r="L243" s="1011"/>
      <c r="M243" s="1011"/>
      <c r="N243" s="1011"/>
      <c r="O243" s="1011"/>
      <c r="P243" s="1011">
        <v>333</v>
      </c>
      <c r="Q243" s="1011"/>
      <c r="R243" s="1011"/>
      <c r="S243" s="1011"/>
      <c r="T243" s="1011"/>
      <c r="U243" s="1011"/>
      <c r="V243" s="1011" t="s">
        <v>258</v>
      </c>
      <c r="W243" s="1011"/>
      <c r="X243" s="1011"/>
      <c r="Y243" s="1011"/>
      <c r="Z243" s="1011"/>
      <c r="AA243" s="1012"/>
    </row>
    <row r="244" spans="1:34" s="3" customFormat="1" ht="18.75" customHeight="1" x14ac:dyDescent="0.15">
      <c r="A244" s="637" t="s">
        <v>257</v>
      </c>
      <c r="B244" s="638" t="s">
        <v>207</v>
      </c>
      <c r="C244" s="638" t="s">
        <v>207</v>
      </c>
      <c r="D244" s="638" t="s">
        <v>207</v>
      </c>
      <c r="E244" s="638" t="s">
        <v>207</v>
      </c>
      <c r="F244" s="638" t="s">
        <v>207</v>
      </c>
      <c r="G244" s="638" t="s">
        <v>207</v>
      </c>
      <c r="H244" s="638" t="s">
        <v>207</v>
      </c>
      <c r="I244" s="639" t="s">
        <v>207</v>
      </c>
      <c r="J244" s="1011">
        <v>8</v>
      </c>
      <c r="K244" s="1011"/>
      <c r="L244" s="1011"/>
      <c r="M244" s="1011"/>
      <c r="N244" s="1011"/>
      <c r="O244" s="1011"/>
      <c r="P244" s="1011">
        <v>624</v>
      </c>
      <c r="Q244" s="1011"/>
      <c r="R244" s="1011"/>
      <c r="S244" s="1011"/>
      <c r="T244" s="1011"/>
      <c r="U244" s="1011"/>
      <c r="V244" s="1011">
        <v>1837220</v>
      </c>
      <c r="W244" s="1011"/>
      <c r="X244" s="1011"/>
      <c r="Y244" s="1011"/>
      <c r="Z244" s="1011"/>
      <c r="AA244" s="1012"/>
    </row>
    <row r="245" spans="1:34" s="3" customFormat="1" ht="18.75" customHeight="1" x14ac:dyDescent="0.15">
      <c r="A245" s="637" t="s">
        <v>259</v>
      </c>
      <c r="B245" s="638" t="s">
        <v>208</v>
      </c>
      <c r="C245" s="638" t="s">
        <v>208</v>
      </c>
      <c r="D245" s="638" t="s">
        <v>208</v>
      </c>
      <c r="E245" s="638" t="s">
        <v>208</v>
      </c>
      <c r="F245" s="638" t="s">
        <v>208</v>
      </c>
      <c r="G245" s="638" t="s">
        <v>208</v>
      </c>
      <c r="H245" s="638" t="s">
        <v>208</v>
      </c>
      <c r="I245" s="639" t="s">
        <v>208</v>
      </c>
      <c r="J245" s="1011">
        <v>0</v>
      </c>
      <c r="K245" s="1011"/>
      <c r="L245" s="1011"/>
      <c r="M245" s="1011"/>
      <c r="N245" s="1011"/>
      <c r="O245" s="1011"/>
      <c r="P245" s="1011">
        <v>0</v>
      </c>
      <c r="Q245" s="1011"/>
      <c r="R245" s="1011"/>
      <c r="S245" s="1011"/>
      <c r="T245" s="1011"/>
      <c r="U245" s="1011"/>
      <c r="V245" s="1011">
        <v>0</v>
      </c>
      <c r="W245" s="1011"/>
      <c r="X245" s="1011"/>
      <c r="Y245" s="1011"/>
      <c r="Z245" s="1011"/>
      <c r="AA245" s="1012"/>
    </row>
    <row r="246" spans="1:34" s="3" customFormat="1" ht="18.75" customHeight="1" x14ac:dyDescent="0.15">
      <c r="A246" s="740" t="s">
        <v>260</v>
      </c>
      <c r="B246" s="741" t="s">
        <v>201</v>
      </c>
      <c r="C246" s="741" t="s">
        <v>201</v>
      </c>
      <c r="D246" s="741" t="s">
        <v>201</v>
      </c>
      <c r="E246" s="741" t="s">
        <v>201</v>
      </c>
      <c r="F246" s="741" t="s">
        <v>201</v>
      </c>
      <c r="G246" s="741" t="s">
        <v>201</v>
      </c>
      <c r="H246" s="741" t="s">
        <v>201</v>
      </c>
      <c r="I246" s="742" t="s">
        <v>201</v>
      </c>
      <c r="J246" s="1013">
        <v>2</v>
      </c>
      <c r="K246" s="1013"/>
      <c r="L246" s="1013"/>
      <c r="M246" s="1013"/>
      <c r="N246" s="1013"/>
      <c r="O246" s="1013"/>
      <c r="P246" s="1013">
        <v>583</v>
      </c>
      <c r="Q246" s="1013"/>
      <c r="R246" s="1013"/>
      <c r="S246" s="1013"/>
      <c r="T246" s="1013"/>
      <c r="U246" s="1013"/>
      <c r="V246" s="1013" t="s">
        <v>258</v>
      </c>
      <c r="W246" s="1013"/>
      <c r="X246" s="1013"/>
      <c r="Y246" s="1013"/>
      <c r="Z246" s="1013"/>
      <c r="AA246" s="1014"/>
    </row>
    <row r="247" spans="1:34" s="3" customFormat="1" ht="15.95" customHeight="1" x14ac:dyDescent="0.15">
      <c r="A247" s="76"/>
      <c r="B247" s="75"/>
      <c r="C247" s="75"/>
      <c r="D247" s="75"/>
      <c r="E247" s="75"/>
      <c r="F247" s="75"/>
      <c r="G247" s="75"/>
      <c r="H247" s="75"/>
      <c r="I247" s="75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2" t="s">
        <v>404</v>
      </c>
      <c r="AB247" s="50"/>
      <c r="AC247" s="50"/>
      <c r="AD247" s="50"/>
      <c r="AE247" s="50"/>
      <c r="AF247" s="50"/>
      <c r="AG247" s="52"/>
    </row>
    <row r="248" spans="1:34" s="3" customFormat="1" ht="20.100000000000001" customHeight="1" x14ac:dyDescent="0.15"/>
    <row r="249" spans="1:34" s="3" customFormat="1" ht="15.95" customHeight="1" x14ac:dyDescent="0.15">
      <c r="A249" s="78" t="s">
        <v>415</v>
      </c>
      <c r="B249" s="54"/>
      <c r="C249" s="54"/>
      <c r="D249" s="54"/>
      <c r="E249" s="54"/>
      <c r="F249" s="54"/>
      <c r="G249" s="60"/>
      <c r="H249" s="60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AF249" s="55"/>
      <c r="AG249" s="55"/>
    </row>
    <row r="250" spans="1:34" s="3" customFormat="1" ht="15.95" customHeight="1" x14ac:dyDescent="0.15">
      <c r="A250" s="933" t="s">
        <v>130</v>
      </c>
      <c r="B250" s="933"/>
      <c r="C250" s="933"/>
      <c r="D250" s="933"/>
      <c r="E250" s="86"/>
      <c r="K250" s="55"/>
      <c r="L250" s="55"/>
      <c r="M250" s="55"/>
      <c r="N250" s="55"/>
      <c r="O250" s="55"/>
      <c r="P250" s="55"/>
      <c r="Q250" s="55"/>
      <c r="R250" s="55"/>
      <c r="S250" s="55"/>
      <c r="T250" s="55"/>
    </row>
    <row r="251" spans="1:34" s="3" customFormat="1" ht="15.95" customHeight="1" x14ac:dyDescent="0.15">
      <c r="B251" s="3" t="s">
        <v>131</v>
      </c>
      <c r="E251" s="54"/>
      <c r="F251" s="54"/>
      <c r="G251" s="60"/>
      <c r="H251" s="60"/>
      <c r="I251" s="55"/>
      <c r="J251" s="55"/>
      <c r="K251" s="55"/>
      <c r="L251" s="55"/>
      <c r="M251" s="55"/>
      <c r="N251" s="55"/>
      <c r="T251" s="55"/>
      <c r="AD251" s="87"/>
      <c r="AE251" s="87"/>
      <c r="AF251" s="87"/>
      <c r="AG251" s="88" t="s">
        <v>52</v>
      </c>
    </row>
    <row r="252" spans="1:34" s="3" customFormat="1" ht="15.95" customHeight="1" x14ac:dyDescent="0.15">
      <c r="A252" s="325" t="s">
        <v>269</v>
      </c>
      <c r="B252" s="326"/>
      <c r="C252" s="326"/>
      <c r="D252" s="326"/>
      <c r="E252" s="326"/>
      <c r="F252" s="326"/>
      <c r="G252" s="326"/>
      <c r="H252" s="326"/>
      <c r="I252" s="327"/>
      <c r="J252" s="659" t="s">
        <v>319</v>
      </c>
      <c r="K252" s="660"/>
      <c r="L252" s="660"/>
      <c r="M252" s="660"/>
      <c r="N252" s="661"/>
      <c r="O252" s="656" t="s">
        <v>320</v>
      </c>
      <c r="P252" s="657"/>
      <c r="Q252" s="657"/>
      <c r="R252" s="657"/>
      <c r="S252" s="657"/>
      <c r="T252" s="657"/>
      <c r="U252" s="657"/>
      <c r="V252" s="657"/>
      <c r="W252" s="657"/>
      <c r="X252" s="657"/>
      <c r="Y252" s="657"/>
      <c r="Z252" s="657"/>
      <c r="AA252" s="657"/>
      <c r="AB252" s="657"/>
      <c r="AC252" s="658"/>
      <c r="AD252" s="659" t="s">
        <v>321</v>
      </c>
      <c r="AE252" s="660"/>
      <c r="AF252" s="660"/>
      <c r="AG252" s="957"/>
    </row>
    <row r="253" spans="1:34" s="3" customFormat="1" ht="20.100000000000001" customHeight="1" x14ac:dyDescent="0.15">
      <c r="A253" s="219" t="s">
        <v>273</v>
      </c>
      <c r="B253" s="220"/>
      <c r="C253" s="220"/>
      <c r="D253" s="220"/>
      <c r="E253" s="220"/>
      <c r="F253" s="220"/>
      <c r="G253" s="220"/>
      <c r="H253" s="220"/>
      <c r="I253" s="221"/>
      <c r="J253" s="662"/>
      <c r="K253" s="663"/>
      <c r="L253" s="663"/>
      <c r="M253" s="663"/>
      <c r="N253" s="664"/>
      <c r="O253" s="634" t="s">
        <v>322</v>
      </c>
      <c r="P253" s="635"/>
      <c r="Q253" s="635"/>
      <c r="R253" s="635"/>
      <c r="S253" s="636"/>
      <c r="T253" s="634" t="s">
        <v>323</v>
      </c>
      <c r="U253" s="635"/>
      <c r="V253" s="635"/>
      <c r="W253" s="635"/>
      <c r="X253" s="636"/>
      <c r="Y253" s="634" t="s">
        <v>324</v>
      </c>
      <c r="Z253" s="635"/>
      <c r="AA253" s="635"/>
      <c r="AB253" s="635"/>
      <c r="AC253" s="636"/>
      <c r="AD253" s="662"/>
      <c r="AE253" s="663"/>
      <c r="AF253" s="663"/>
      <c r="AG253" s="958"/>
    </row>
    <row r="254" spans="1:34" s="3" customFormat="1" ht="18.75" customHeight="1" x14ac:dyDescent="0.15">
      <c r="A254" s="627">
        <v>31</v>
      </c>
      <c r="B254" s="628"/>
      <c r="C254" s="628"/>
      <c r="D254" s="628"/>
      <c r="E254" s="628"/>
      <c r="F254" s="628"/>
      <c r="G254" s="628"/>
      <c r="H254" s="628"/>
      <c r="I254" s="629"/>
      <c r="J254" s="588">
        <v>990</v>
      </c>
      <c r="K254" s="589"/>
      <c r="L254" s="589"/>
      <c r="M254" s="589"/>
      <c r="N254" s="589"/>
      <c r="O254" s="578">
        <v>1</v>
      </c>
      <c r="P254" s="578"/>
      <c r="Q254" s="578"/>
      <c r="R254" s="578"/>
      <c r="S254" s="578"/>
      <c r="T254" s="578">
        <v>2</v>
      </c>
      <c r="U254" s="578"/>
      <c r="V254" s="578"/>
      <c r="W254" s="578"/>
      <c r="X254" s="578"/>
      <c r="Y254" s="578">
        <v>32</v>
      </c>
      <c r="Z254" s="578"/>
      <c r="AA254" s="578"/>
      <c r="AB254" s="578"/>
      <c r="AC254" s="578"/>
      <c r="AD254" s="578">
        <v>9</v>
      </c>
      <c r="AE254" s="578"/>
      <c r="AF254" s="578"/>
      <c r="AG254" s="579"/>
    </row>
    <row r="255" spans="1:34" s="61" customFormat="1" ht="18.75" customHeight="1" x14ac:dyDescent="0.15">
      <c r="A255" s="590">
        <v>2</v>
      </c>
      <c r="B255" s="591"/>
      <c r="C255" s="591"/>
      <c r="D255" s="591"/>
      <c r="E255" s="591"/>
      <c r="F255" s="591"/>
      <c r="G255" s="591"/>
      <c r="H255" s="591"/>
      <c r="I255" s="592"/>
      <c r="J255" s="588">
        <v>1002</v>
      </c>
      <c r="K255" s="589"/>
      <c r="L255" s="589"/>
      <c r="M255" s="589"/>
      <c r="N255" s="589"/>
      <c r="O255" s="578">
        <v>1</v>
      </c>
      <c r="P255" s="578"/>
      <c r="Q255" s="578"/>
      <c r="R255" s="578"/>
      <c r="S255" s="578"/>
      <c r="T255" s="578">
        <v>2</v>
      </c>
      <c r="U255" s="578"/>
      <c r="V255" s="578"/>
      <c r="W255" s="578"/>
      <c r="X255" s="578"/>
      <c r="Y255" s="578">
        <v>32</v>
      </c>
      <c r="Z255" s="578"/>
      <c r="AA255" s="578"/>
      <c r="AB255" s="578"/>
      <c r="AC255" s="578"/>
      <c r="AD255" s="578">
        <v>9</v>
      </c>
      <c r="AE255" s="578"/>
      <c r="AF255" s="578"/>
      <c r="AG255" s="579"/>
      <c r="AH255" s="3"/>
    </row>
    <row r="256" spans="1:34" s="3" customFormat="1" ht="18.75" customHeight="1" x14ac:dyDescent="0.15">
      <c r="A256" s="763">
        <v>3</v>
      </c>
      <c r="B256" s="764"/>
      <c r="C256" s="764"/>
      <c r="D256" s="764"/>
      <c r="E256" s="764"/>
      <c r="F256" s="764"/>
      <c r="G256" s="764"/>
      <c r="H256" s="764"/>
      <c r="I256" s="765"/>
      <c r="J256" s="632">
        <v>1054</v>
      </c>
      <c r="K256" s="633"/>
      <c r="L256" s="633"/>
      <c r="M256" s="633"/>
      <c r="N256" s="633"/>
      <c r="O256" s="586">
        <v>1</v>
      </c>
      <c r="P256" s="586"/>
      <c r="Q256" s="586"/>
      <c r="R256" s="586"/>
      <c r="S256" s="586"/>
      <c r="T256" s="586">
        <v>2</v>
      </c>
      <c r="U256" s="586"/>
      <c r="V256" s="586"/>
      <c r="W256" s="586"/>
      <c r="X256" s="586"/>
      <c r="Y256" s="586">
        <v>32</v>
      </c>
      <c r="Z256" s="586"/>
      <c r="AA256" s="586"/>
      <c r="AB256" s="586"/>
      <c r="AC256" s="586"/>
      <c r="AD256" s="586">
        <v>9</v>
      </c>
      <c r="AE256" s="586"/>
      <c r="AF256" s="586"/>
      <c r="AG256" s="587"/>
      <c r="AH256" s="61"/>
    </row>
    <row r="257" spans="1:34" s="3" customFormat="1" ht="15.95" customHeight="1" x14ac:dyDescent="0.15"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 t="s">
        <v>132</v>
      </c>
    </row>
    <row r="258" spans="1:34" s="3" customFormat="1" ht="15.95" customHeight="1" x14ac:dyDescent="0.15"/>
    <row r="259" spans="1:34" s="3" customFormat="1" ht="15.95" customHeight="1" x14ac:dyDescent="0.15">
      <c r="A259" s="16" t="s">
        <v>133</v>
      </c>
      <c r="B259" s="55"/>
      <c r="C259" s="55"/>
      <c r="D259" s="55"/>
      <c r="E259" s="55"/>
      <c r="L259" s="55"/>
      <c r="M259" s="55"/>
      <c r="Q259" s="33"/>
      <c r="R259" s="33"/>
      <c r="S259" s="33"/>
      <c r="T259" s="33"/>
      <c r="U259" s="33"/>
      <c r="V259" s="33"/>
      <c r="W259" s="33"/>
      <c r="X259" s="33"/>
      <c r="Y259" s="55"/>
      <c r="Z259" s="55"/>
      <c r="AA259" s="55"/>
      <c r="AB259" s="55"/>
      <c r="AC259" s="55"/>
      <c r="AD259" s="55"/>
      <c r="AE259" s="55"/>
      <c r="AF259" s="55"/>
      <c r="AG259" s="88" t="s">
        <v>134</v>
      </c>
    </row>
    <row r="260" spans="1:34" s="3" customFormat="1" ht="15.95" customHeight="1" x14ac:dyDescent="0.15">
      <c r="A260" s="748" t="s">
        <v>269</v>
      </c>
      <c r="B260" s="749"/>
      <c r="C260" s="749"/>
      <c r="D260" s="749"/>
      <c r="E260" s="749"/>
      <c r="F260" s="749"/>
      <c r="G260" s="749"/>
      <c r="H260" s="749"/>
      <c r="I260" s="750"/>
      <c r="J260" s="580" t="s">
        <v>317</v>
      </c>
      <c r="K260" s="581"/>
      <c r="L260" s="581"/>
      <c r="M260" s="581"/>
      <c r="N260" s="581"/>
      <c r="O260" s="581"/>
      <c r="P260" s="581"/>
      <c r="Q260" s="581"/>
      <c r="R260" s="581"/>
      <c r="S260" s="581"/>
      <c r="T260" s="581"/>
      <c r="U260" s="582"/>
      <c r="V260" s="580" t="s">
        <v>318</v>
      </c>
      <c r="W260" s="581"/>
      <c r="X260" s="581"/>
      <c r="Y260" s="581"/>
      <c r="Z260" s="581"/>
      <c r="AA260" s="581"/>
      <c r="AB260" s="581"/>
      <c r="AC260" s="581"/>
      <c r="AD260" s="581"/>
      <c r="AE260" s="581"/>
      <c r="AF260" s="581"/>
      <c r="AG260" s="667"/>
    </row>
    <row r="261" spans="1:34" s="3" customFormat="1" ht="20.100000000000001" customHeight="1" x14ac:dyDescent="0.15">
      <c r="A261" s="743" t="s">
        <v>316</v>
      </c>
      <c r="B261" s="744"/>
      <c r="C261" s="744"/>
      <c r="D261" s="744"/>
      <c r="E261" s="744"/>
      <c r="F261" s="744"/>
      <c r="G261" s="744"/>
      <c r="H261" s="744"/>
      <c r="I261" s="745"/>
      <c r="J261" s="583"/>
      <c r="K261" s="584"/>
      <c r="L261" s="584"/>
      <c r="M261" s="584"/>
      <c r="N261" s="584"/>
      <c r="O261" s="584"/>
      <c r="P261" s="584"/>
      <c r="Q261" s="584"/>
      <c r="R261" s="584"/>
      <c r="S261" s="584"/>
      <c r="T261" s="584"/>
      <c r="U261" s="585"/>
      <c r="V261" s="583"/>
      <c r="W261" s="584"/>
      <c r="X261" s="584"/>
      <c r="Y261" s="584"/>
      <c r="Z261" s="584"/>
      <c r="AA261" s="584"/>
      <c r="AB261" s="584"/>
      <c r="AC261" s="584"/>
      <c r="AD261" s="584"/>
      <c r="AE261" s="584"/>
      <c r="AF261" s="584"/>
      <c r="AG261" s="668"/>
    </row>
    <row r="262" spans="1:34" s="3" customFormat="1" ht="18.75" customHeight="1" x14ac:dyDescent="0.15">
      <c r="A262" s="627">
        <v>30</v>
      </c>
      <c r="B262" s="628"/>
      <c r="C262" s="628"/>
      <c r="D262" s="628"/>
      <c r="E262" s="628"/>
      <c r="F262" s="628"/>
      <c r="G262" s="628"/>
      <c r="H262" s="628"/>
      <c r="I262" s="629"/>
      <c r="J262" s="756">
        <v>114147</v>
      </c>
      <c r="K262" s="630"/>
      <c r="L262" s="630"/>
      <c r="M262" s="630"/>
      <c r="N262" s="630"/>
      <c r="O262" s="630"/>
      <c r="P262" s="630"/>
      <c r="Q262" s="630"/>
      <c r="R262" s="630"/>
      <c r="S262" s="630"/>
      <c r="T262" s="630"/>
      <c r="U262" s="630"/>
      <c r="V262" s="630">
        <v>114022</v>
      </c>
      <c r="W262" s="630"/>
      <c r="X262" s="630"/>
      <c r="Y262" s="630"/>
      <c r="Z262" s="630"/>
      <c r="AA262" s="630"/>
      <c r="AB262" s="630"/>
      <c r="AC262" s="630"/>
      <c r="AD262" s="630"/>
      <c r="AE262" s="630"/>
      <c r="AF262" s="630"/>
      <c r="AG262" s="631"/>
    </row>
    <row r="263" spans="1:34" s="61" customFormat="1" ht="18.75" customHeight="1" x14ac:dyDescent="0.15">
      <c r="A263" s="590" t="s">
        <v>448</v>
      </c>
      <c r="B263" s="591"/>
      <c r="C263" s="591"/>
      <c r="D263" s="591"/>
      <c r="E263" s="591"/>
      <c r="F263" s="591"/>
      <c r="G263" s="591"/>
      <c r="H263" s="591"/>
      <c r="I263" s="592"/>
      <c r="J263" s="666">
        <v>113346</v>
      </c>
      <c r="K263" s="578"/>
      <c r="L263" s="578"/>
      <c r="M263" s="578"/>
      <c r="N263" s="578"/>
      <c r="O263" s="578"/>
      <c r="P263" s="578"/>
      <c r="Q263" s="578"/>
      <c r="R263" s="578"/>
      <c r="S263" s="578"/>
      <c r="T263" s="578"/>
      <c r="U263" s="578"/>
      <c r="V263" s="578">
        <v>111954</v>
      </c>
      <c r="W263" s="578"/>
      <c r="X263" s="578"/>
      <c r="Y263" s="578"/>
      <c r="Z263" s="578"/>
      <c r="AA263" s="578"/>
      <c r="AB263" s="578"/>
      <c r="AC263" s="578"/>
      <c r="AD263" s="578"/>
      <c r="AE263" s="578"/>
      <c r="AF263" s="578"/>
      <c r="AG263" s="579"/>
      <c r="AH263" s="3"/>
    </row>
    <row r="264" spans="1:34" s="3" customFormat="1" ht="18.75" customHeight="1" x14ac:dyDescent="0.15">
      <c r="A264" s="763">
        <v>2</v>
      </c>
      <c r="B264" s="764"/>
      <c r="C264" s="764"/>
      <c r="D264" s="764"/>
      <c r="E264" s="764"/>
      <c r="F264" s="764"/>
      <c r="G264" s="764"/>
      <c r="H264" s="764"/>
      <c r="I264" s="765"/>
      <c r="J264" s="961">
        <v>296173</v>
      </c>
      <c r="K264" s="586"/>
      <c r="L264" s="586"/>
      <c r="M264" s="586"/>
      <c r="N264" s="586"/>
      <c r="O264" s="586"/>
      <c r="P264" s="586"/>
      <c r="Q264" s="586"/>
      <c r="R264" s="586"/>
      <c r="S264" s="586"/>
      <c r="T264" s="586"/>
      <c r="U264" s="586"/>
      <c r="V264" s="586">
        <v>294614</v>
      </c>
      <c r="W264" s="586"/>
      <c r="X264" s="586"/>
      <c r="Y264" s="586"/>
      <c r="Z264" s="586"/>
      <c r="AA264" s="586"/>
      <c r="AB264" s="586"/>
      <c r="AC264" s="586"/>
      <c r="AD264" s="586"/>
      <c r="AE264" s="586"/>
      <c r="AF264" s="586"/>
      <c r="AG264" s="587"/>
      <c r="AH264" s="61"/>
    </row>
    <row r="265" spans="1:34" s="3" customFormat="1" ht="14.25" customHeight="1" x14ac:dyDescent="0.15">
      <c r="A265" s="54"/>
      <c r="B265" s="54"/>
      <c r="C265" s="54"/>
      <c r="D265" s="60"/>
      <c r="E265" s="60"/>
      <c r="AA265" s="14"/>
      <c r="AB265" s="14"/>
      <c r="AC265" s="14"/>
      <c r="AD265" s="14"/>
      <c r="AE265" s="14"/>
      <c r="AF265" s="14"/>
      <c r="AG265" s="14" t="s">
        <v>132</v>
      </c>
    </row>
    <row r="266" spans="1:34" s="1" customFormat="1" ht="20.100000000000001" customHeight="1" x14ac:dyDescent="0.15">
      <c r="A266" s="54"/>
      <c r="B266" s="54"/>
      <c r="C266" s="54"/>
      <c r="D266" s="60"/>
      <c r="E266" s="60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3"/>
      <c r="R266" s="33"/>
      <c r="S266" s="33"/>
      <c r="T266" s="14"/>
      <c r="U266" s="14"/>
      <c r="V266" s="14"/>
      <c r="W266" s="14"/>
      <c r="X266" s="14"/>
      <c r="Y266" s="14"/>
      <c r="Z266" s="14"/>
      <c r="AA266" s="14"/>
      <c r="AB266" s="55"/>
      <c r="AC266" s="55"/>
      <c r="AD266" s="55"/>
      <c r="AE266" s="55"/>
      <c r="AF266" s="55"/>
      <c r="AG266" s="55"/>
      <c r="AH266" s="3"/>
    </row>
    <row r="267" spans="1:34" s="1" customFormat="1" ht="15.95" customHeight="1" x14ac:dyDescent="0.15">
      <c r="A267" s="606" t="s">
        <v>135</v>
      </c>
      <c r="B267" s="606"/>
      <c r="C267" s="606"/>
      <c r="D267" s="606"/>
      <c r="E267" s="606"/>
      <c r="F267" s="606"/>
      <c r="G267" s="606"/>
      <c r="H267" s="606"/>
      <c r="I267" s="606"/>
      <c r="J267" s="606"/>
      <c r="K267" s="606"/>
      <c r="L267" s="606"/>
      <c r="M267" s="606"/>
      <c r="N267" s="606"/>
      <c r="O267" s="606"/>
      <c r="P267" s="606"/>
      <c r="Q267" s="606"/>
      <c r="R267" s="606"/>
      <c r="S267" s="606"/>
      <c r="T267" s="606"/>
      <c r="U267" s="606"/>
      <c r="V267" s="606"/>
      <c r="W267" s="606"/>
      <c r="X267" s="606"/>
      <c r="Y267" s="606"/>
      <c r="Z267" s="606"/>
      <c r="AA267" s="606"/>
      <c r="AB267" s="606"/>
      <c r="AC267" s="606"/>
      <c r="AD267" s="606"/>
      <c r="AE267" s="21"/>
      <c r="AF267" s="21"/>
      <c r="AG267" s="21"/>
    </row>
    <row r="268" spans="1:34" s="36" customFormat="1" ht="20.100000000000001" customHeight="1" x14ac:dyDescent="0.1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21"/>
      <c r="AF268" s="21"/>
      <c r="AG268" s="21"/>
      <c r="AH268" s="1"/>
    </row>
    <row r="269" spans="1:34" s="3" customFormat="1" ht="14.1" customHeight="1" x14ac:dyDescent="0.15">
      <c r="A269" s="53" t="s">
        <v>416</v>
      </c>
      <c r="B269" s="72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36"/>
      <c r="AF269" s="36"/>
      <c r="AG269" s="36"/>
      <c r="AH269" s="36"/>
    </row>
    <row r="270" spans="1:34" s="3" customFormat="1" ht="14.1" customHeight="1" x14ac:dyDescent="0.15">
      <c r="B270" s="3" t="s">
        <v>136</v>
      </c>
      <c r="AE270" s="89"/>
      <c r="AF270" s="89"/>
      <c r="AG270" s="90" t="s">
        <v>137</v>
      </c>
    </row>
    <row r="271" spans="1:34" s="3" customFormat="1" ht="14.1" customHeight="1" x14ac:dyDescent="0.15">
      <c r="A271" s="325" t="s">
        <v>38</v>
      </c>
      <c r="B271" s="326"/>
      <c r="C271" s="326"/>
      <c r="D271" s="326"/>
      <c r="E271" s="327"/>
      <c r="F271" s="757" t="s">
        <v>138</v>
      </c>
      <c r="G271" s="758"/>
      <c r="H271" s="758"/>
      <c r="I271" s="758"/>
      <c r="J271" s="758"/>
      <c r="K271" s="758"/>
      <c r="L271" s="758"/>
      <c r="M271" s="758"/>
      <c r="N271" s="758"/>
      <c r="O271" s="758"/>
      <c r="P271" s="758"/>
      <c r="Q271" s="758"/>
      <c r="R271" s="758"/>
      <c r="S271" s="758"/>
      <c r="T271" s="758"/>
      <c r="U271" s="759"/>
      <c r="V271" s="760" t="s">
        <v>139</v>
      </c>
      <c r="W271" s="760"/>
      <c r="X271" s="760"/>
      <c r="Y271" s="760"/>
      <c r="Z271" s="760"/>
      <c r="AA271" s="760"/>
      <c r="AB271" s="760"/>
      <c r="AC271" s="760"/>
      <c r="AD271" s="760"/>
      <c r="AE271" s="760"/>
      <c r="AF271" s="760"/>
      <c r="AG271" s="761"/>
    </row>
    <row r="272" spans="1:34" s="3" customFormat="1" ht="14.1" customHeight="1" x14ac:dyDescent="0.15">
      <c r="A272" s="219" t="s">
        <v>181</v>
      </c>
      <c r="B272" s="220"/>
      <c r="C272" s="220"/>
      <c r="D272" s="220"/>
      <c r="E272" s="221"/>
      <c r="F272" s="593" t="s">
        <v>50</v>
      </c>
      <c r="G272" s="593"/>
      <c r="H272" s="593"/>
      <c r="I272" s="593"/>
      <c r="J272" s="593" t="s">
        <v>223</v>
      </c>
      <c r="K272" s="593"/>
      <c r="L272" s="593"/>
      <c r="M272" s="593"/>
      <c r="N272" s="523" t="s">
        <v>140</v>
      </c>
      <c r="O272" s="523"/>
      <c r="P272" s="523"/>
      <c r="Q272" s="523"/>
      <c r="R272" s="523" t="s">
        <v>141</v>
      </c>
      <c r="S272" s="523"/>
      <c r="T272" s="523"/>
      <c r="U272" s="523"/>
      <c r="V272" s="593" t="s">
        <v>50</v>
      </c>
      <c r="W272" s="593"/>
      <c r="X272" s="593"/>
      <c r="Y272" s="593"/>
      <c r="Z272" s="593" t="s">
        <v>58</v>
      </c>
      <c r="AA272" s="593"/>
      <c r="AB272" s="593"/>
      <c r="AC272" s="593"/>
      <c r="AD272" s="593" t="s">
        <v>59</v>
      </c>
      <c r="AE272" s="593"/>
      <c r="AF272" s="593"/>
      <c r="AG272" s="959"/>
    </row>
    <row r="273" spans="1:34" s="3" customFormat="1" ht="14.1" customHeight="1" x14ac:dyDescent="0.15">
      <c r="A273" s="483">
        <v>22</v>
      </c>
      <c r="B273" s="484"/>
      <c r="C273" s="484"/>
      <c r="D273" s="484"/>
      <c r="E273" s="485"/>
      <c r="F273" s="665" t="s">
        <v>377</v>
      </c>
      <c r="G273" s="409"/>
      <c r="H273" s="409"/>
      <c r="I273" s="409"/>
      <c r="J273" s="409">
        <v>107</v>
      </c>
      <c r="K273" s="409"/>
      <c r="L273" s="409"/>
      <c r="M273" s="409"/>
      <c r="N273" s="409">
        <v>78</v>
      </c>
      <c r="O273" s="409"/>
      <c r="P273" s="409"/>
      <c r="Q273" s="409"/>
      <c r="R273" s="409">
        <v>442</v>
      </c>
      <c r="S273" s="409"/>
      <c r="T273" s="409"/>
      <c r="U273" s="409"/>
      <c r="V273" s="409">
        <v>2749</v>
      </c>
      <c r="W273" s="409"/>
      <c r="X273" s="409"/>
      <c r="Y273" s="409"/>
      <c r="Z273" s="409">
        <v>1344</v>
      </c>
      <c r="AA273" s="409"/>
      <c r="AB273" s="409"/>
      <c r="AC273" s="409"/>
      <c r="AD273" s="409">
        <v>1405</v>
      </c>
      <c r="AE273" s="409"/>
      <c r="AF273" s="409"/>
      <c r="AG273" s="669"/>
    </row>
    <row r="274" spans="1:34" s="61" customFormat="1" ht="14.1" customHeight="1" x14ac:dyDescent="0.15">
      <c r="A274" s="335">
        <v>27</v>
      </c>
      <c r="B274" s="336"/>
      <c r="C274" s="336"/>
      <c r="D274" s="336"/>
      <c r="E274" s="337"/>
      <c r="F274" s="665" t="s">
        <v>451</v>
      </c>
      <c r="G274" s="409"/>
      <c r="H274" s="409"/>
      <c r="I274" s="409"/>
      <c r="J274" s="409">
        <v>161</v>
      </c>
      <c r="K274" s="409"/>
      <c r="L274" s="409"/>
      <c r="M274" s="409"/>
      <c r="N274" s="409">
        <v>53</v>
      </c>
      <c r="O274" s="409"/>
      <c r="P274" s="409"/>
      <c r="Q274" s="409"/>
      <c r="R274" s="409">
        <v>343</v>
      </c>
      <c r="S274" s="409"/>
      <c r="T274" s="409"/>
      <c r="U274" s="409"/>
      <c r="V274" s="409">
        <v>2109</v>
      </c>
      <c r="W274" s="409"/>
      <c r="X274" s="409"/>
      <c r="Y274" s="409"/>
      <c r="Z274" s="409">
        <v>1051</v>
      </c>
      <c r="AA274" s="409"/>
      <c r="AB274" s="409"/>
      <c r="AC274" s="409"/>
      <c r="AD274" s="409">
        <v>1058</v>
      </c>
      <c r="AE274" s="409"/>
      <c r="AF274" s="409"/>
      <c r="AG274" s="669"/>
      <c r="AH274" s="3"/>
    </row>
    <row r="275" spans="1:34" s="4" customFormat="1" ht="12.95" customHeight="1" x14ac:dyDescent="0.15">
      <c r="A275" s="451" t="s">
        <v>450</v>
      </c>
      <c r="B275" s="452"/>
      <c r="C275" s="452"/>
      <c r="D275" s="452"/>
      <c r="E275" s="453"/>
      <c r="F275" s="755" t="s">
        <v>452</v>
      </c>
      <c r="G275" s="755"/>
      <c r="H275" s="755"/>
      <c r="I275" s="755"/>
      <c r="J275" s="755" t="s">
        <v>453</v>
      </c>
      <c r="K275" s="755"/>
      <c r="L275" s="755"/>
      <c r="M275" s="755"/>
      <c r="N275" s="755" t="s">
        <v>454</v>
      </c>
      <c r="O275" s="755"/>
      <c r="P275" s="755"/>
      <c r="Q275" s="755"/>
      <c r="R275" s="755" t="s">
        <v>455</v>
      </c>
      <c r="S275" s="755"/>
      <c r="T275" s="755"/>
      <c r="U275" s="755"/>
      <c r="V275" s="755">
        <v>1235</v>
      </c>
      <c r="W275" s="755"/>
      <c r="X275" s="755"/>
      <c r="Y275" s="755"/>
      <c r="Z275" s="755">
        <v>714</v>
      </c>
      <c r="AA275" s="755"/>
      <c r="AB275" s="755"/>
      <c r="AC275" s="755"/>
      <c r="AD275" s="755">
        <v>521</v>
      </c>
      <c r="AE275" s="755"/>
      <c r="AF275" s="755"/>
      <c r="AG275" s="762"/>
      <c r="AH275" s="61"/>
    </row>
    <row r="276" spans="1:34" s="4" customFormat="1" ht="12.95" customHeight="1" x14ac:dyDescent="0.15">
      <c r="A276" s="76" t="s">
        <v>353</v>
      </c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</row>
    <row r="277" spans="1:34" s="4" customFormat="1" ht="12.95" customHeight="1" x14ac:dyDescent="0.15">
      <c r="A277" s="76" t="s">
        <v>378</v>
      </c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</row>
    <row r="278" spans="1:34" s="4" customFormat="1" ht="12.95" customHeight="1" x14ac:dyDescent="0.15">
      <c r="A278" s="76" t="s">
        <v>354</v>
      </c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</row>
    <row r="279" spans="1:34" s="4" customFormat="1" ht="12.95" customHeight="1" x14ac:dyDescent="0.15">
      <c r="A279" s="76" t="s">
        <v>456</v>
      </c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  <c r="AA279" s="91"/>
      <c r="AB279" s="91"/>
      <c r="AC279" s="91"/>
      <c r="AD279" s="91"/>
      <c r="AE279" s="91"/>
      <c r="AF279" s="91"/>
      <c r="AG279" s="74"/>
    </row>
    <row r="280" spans="1:34" s="4" customFormat="1" ht="12.95" customHeight="1" x14ac:dyDescent="0.15">
      <c r="A280" s="76" t="s">
        <v>461</v>
      </c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  <c r="AA280" s="91"/>
      <c r="AB280" s="91"/>
      <c r="AC280" s="91"/>
      <c r="AD280" s="91"/>
      <c r="AE280" s="91"/>
      <c r="AF280" s="91"/>
      <c r="AG280" s="171"/>
    </row>
    <row r="281" spans="1:34" s="4" customFormat="1" ht="12.75" customHeight="1" x14ac:dyDescent="0.15">
      <c r="A281" s="76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 t="s">
        <v>344</v>
      </c>
    </row>
    <row r="282" spans="1:34" s="36" customFormat="1" ht="20.100000000000001" customHeight="1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  <c r="AA282" s="74"/>
      <c r="AB282" s="74"/>
      <c r="AC282" s="74"/>
      <c r="AD282" s="74"/>
      <c r="AE282" s="74"/>
      <c r="AF282" s="74"/>
      <c r="AG282" s="74"/>
      <c r="AH282" s="4"/>
    </row>
    <row r="283" spans="1:34" s="3" customFormat="1" ht="14.1" customHeight="1" x14ac:dyDescent="0.15">
      <c r="A283" s="53" t="s">
        <v>417</v>
      </c>
      <c r="B283" s="72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36"/>
      <c r="AF283" s="36"/>
      <c r="AG283" s="36"/>
      <c r="AH283" s="36"/>
    </row>
    <row r="284" spans="1:34" s="3" customFormat="1" ht="15.95" customHeight="1" x14ac:dyDescent="0.15">
      <c r="B284" s="3" t="s">
        <v>136</v>
      </c>
      <c r="AE284" s="89"/>
      <c r="AF284" s="89"/>
      <c r="AG284" s="90" t="s">
        <v>52</v>
      </c>
    </row>
    <row r="285" spans="1:34" s="3" customFormat="1" ht="14.1" customHeight="1" x14ac:dyDescent="0.15">
      <c r="A285" s="92" t="s">
        <v>181</v>
      </c>
      <c r="B285" s="82"/>
      <c r="C285" s="82"/>
      <c r="D285" s="71"/>
      <c r="E285" s="71"/>
      <c r="F285" s="71"/>
      <c r="G285" s="93" t="s">
        <v>38</v>
      </c>
      <c r="H285" s="656" t="s">
        <v>50</v>
      </c>
      <c r="I285" s="657"/>
      <c r="J285" s="657"/>
      <c r="K285" s="657"/>
      <c r="L285" s="657"/>
      <c r="M285" s="658"/>
      <c r="N285" s="1003" t="s">
        <v>224</v>
      </c>
      <c r="O285" s="878"/>
      <c r="P285" s="878"/>
      <c r="Q285" s="878"/>
      <c r="R285" s="1004"/>
      <c r="S285" s="1003" t="s">
        <v>225</v>
      </c>
      <c r="T285" s="878"/>
      <c r="U285" s="878"/>
      <c r="V285" s="878"/>
      <c r="W285" s="1004"/>
      <c r="X285" s="1003" t="s">
        <v>226</v>
      </c>
      <c r="Y285" s="878"/>
      <c r="Z285" s="878"/>
      <c r="AA285" s="878"/>
      <c r="AB285" s="1004"/>
      <c r="AC285" s="877" t="s">
        <v>227</v>
      </c>
      <c r="AD285" s="878"/>
      <c r="AE285" s="878"/>
      <c r="AF285" s="878"/>
      <c r="AG285" s="878"/>
    </row>
    <row r="286" spans="1:34" s="3" customFormat="1" ht="14.25" customHeight="1" x14ac:dyDescent="0.15">
      <c r="A286" s="651">
        <v>22</v>
      </c>
      <c r="B286" s="652"/>
      <c r="C286" s="652"/>
      <c r="D286" s="652"/>
      <c r="E286" s="652"/>
      <c r="F286" s="652"/>
      <c r="G286" s="653"/>
      <c r="H286" s="754">
        <v>2749</v>
      </c>
      <c r="I286" s="568"/>
      <c r="J286" s="568"/>
      <c r="K286" s="568"/>
      <c r="L286" s="568"/>
      <c r="M286" s="568"/>
      <c r="N286" s="568">
        <v>243</v>
      </c>
      <c r="O286" s="568"/>
      <c r="P286" s="568"/>
      <c r="Q286" s="568"/>
      <c r="R286" s="568"/>
      <c r="S286" s="568">
        <v>1403</v>
      </c>
      <c r="T286" s="568"/>
      <c r="U286" s="568"/>
      <c r="V286" s="568"/>
      <c r="W286" s="568"/>
      <c r="X286" s="568">
        <v>213</v>
      </c>
      <c r="Y286" s="568"/>
      <c r="Z286" s="568"/>
      <c r="AA286" s="568"/>
      <c r="AB286" s="568"/>
      <c r="AC286" s="568">
        <v>890</v>
      </c>
      <c r="AD286" s="568"/>
      <c r="AE286" s="568"/>
      <c r="AF286" s="568"/>
      <c r="AG286" s="1008"/>
    </row>
    <row r="287" spans="1:34" s="59" customFormat="1" ht="14.25" customHeight="1" x14ac:dyDescent="0.15">
      <c r="A287" s="594">
        <v>27</v>
      </c>
      <c r="B287" s="595"/>
      <c r="C287" s="595"/>
      <c r="D287" s="595"/>
      <c r="E287" s="595"/>
      <c r="F287" s="595"/>
      <c r="G287" s="596"/>
      <c r="H287" s="568">
        <v>2109</v>
      </c>
      <c r="I287" s="568"/>
      <c r="J287" s="568"/>
      <c r="K287" s="568"/>
      <c r="L287" s="568"/>
      <c r="M287" s="568"/>
      <c r="N287" s="568">
        <v>156</v>
      </c>
      <c r="O287" s="568"/>
      <c r="P287" s="568"/>
      <c r="Q287" s="568"/>
      <c r="R287" s="568"/>
      <c r="S287" s="568">
        <v>956</v>
      </c>
      <c r="T287" s="568"/>
      <c r="U287" s="568"/>
      <c r="V287" s="568"/>
      <c r="W287" s="568"/>
      <c r="X287" s="568">
        <v>203</v>
      </c>
      <c r="Y287" s="568"/>
      <c r="Z287" s="568"/>
      <c r="AA287" s="568"/>
      <c r="AB287" s="568"/>
      <c r="AC287" s="568">
        <v>794</v>
      </c>
      <c r="AD287" s="568"/>
      <c r="AE287" s="568"/>
      <c r="AF287" s="568"/>
      <c r="AG287" s="1008"/>
      <c r="AH287" s="3"/>
    </row>
    <row r="288" spans="1:34" s="4" customFormat="1" ht="14.25" customHeight="1" x14ac:dyDescent="0.15">
      <c r="A288" s="550" t="s">
        <v>450</v>
      </c>
      <c r="B288" s="551"/>
      <c r="C288" s="551"/>
      <c r="D288" s="551"/>
      <c r="E288" s="551"/>
      <c r="F288" s="551"/>
      <c r="G288" s="552"/>
      <c r="H288" s="556">
        <v>578</v>
      </c>
      <c r="I288" s="556"/>
      <c r="J288" s="556"/>
      <c r="K288" s="556"/>
      <c r="L288" s="556"/>
      <c r="M288" s="556"/>
      <c r="N288" s="531" t="s">
        <v>460</v>
      </c>
      <c r="O288" s="531"/>
      <c r="P288" s="531"/>
      <c r="Q288" s="531"/>
      <c r="R288" s="531"/>
      <c r="S288" s="556">
        <v>105</v>
      </c>
      <c r="T288" s="556"/>
      <c r="U288" s="556"/>
      <c r="V288" s="556"/>
      <c r="W288" s="556"/>
      <c r="X288" s="556">
        <v>99</v>
      </c>
      <c r="Y288" s="556"/>
      <c r="Z288" s="556"/>
      <c r="AA288" s="556"/>
      <c r="AB288" s="556"/>
      <c r="AC288" s="556">
        <v>374</v>
      </c>
      <c r="AD288" s="556"/>
      <c r="AE288" s="556"/>
      <c r="AF288" s="556"/>
      <c r="AG288" s="1005"/>
      <c r="AH288" s="59"/>
    </row>
    <row r="289" spans="1:35" s="4" customFormat="1" ht="12.95" customHeight="1" x14ac:dyDescent="0.15">
      <c r="A289" s="76" t="s">
        <v>457</v>
      </c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</row>
    <row r="290" spans="1:35" s="4" customFormat="1" ht="12.95" customHeight="1" x14ac:dyDescent="0.15">
      <c r="A290" s="76" t="s">
        <v>458</v>
      </c>
      <c r="P290" s="171"/>
      <c r="Q290" s="171"/>
      <c r="R290" s="171"/>
      <c r="S290" s="171"/>
      <c r="T290" s="171"/>
      <c r="U290" s="171"/>
      <c r="V290" s="171"/>
      <c r="W290" s="171"/>
      <c r="X290" s="171"/>
      <c r="Y290" s="171"/>
      <c r="Z290" s="171"/>
      <c r="AA290" s="171"/>
      <c r="AB290" s="171"/>
      <c r="AC290" s="171"/>
      <c r="AD290" s="171"/>
      <c r="AE290" s="171"/>
      <c r="AF290" s="171"/>
      <c r="AG290" s="74" t="s">
        <v>344</v>
      </c>
    </row>
    <row r="291" spans="1:35" s="4" customFormat="1" ht="12" customHeight="1" x14ac:dyDescent="0.15"/>
    <row r="292" spans="1:35" s="36" customFormat="1" ht="20.100000000000001" customHeight="1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74"/>
      <c r="AH292" s="4"/>
    </row>
    <row r="293" spans="1:35" s="3" customFormat="1" ht="14.1" customHeight="1" x14ac:dyDescent="0.15">
      <c r="A293" s="53" t="s">
        <v>418</v>
      </c>
      <c r="B293" s="72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36"/>
      <c r="AF293" s="36"/>
      <c r="AG293" s="36"/>
      <c r="AH293" s="36"/>
    </row>
    <row r="294" spans="1:35" s="3" customFormat="1" ht="14.1" customHeight="1" x14ac:dyDescent="0.15">
      <c r="B294" s="3" t="s">
        <v>136</v>
      </c>
      <c r="AE294" s="68"/>
      <c r="AF294" s="68"/>
      <c r="AG294" s="105" t="s">
        <v>142</v>
      </c>
    </row>
    <row r="295" spans="1:35" s="3" customFormat="1" ht="14.1" customHeight="1" x14ac:dyDescent="0.15">
      <c r="A295" s="325" t="s">
        <v>38</v>
      </c>
      <c r="B295" s="326"/>
      <c r="C295" s="326"/>
      <c r="D295" s="327"/>
      <c r="E295" s="597" t="s">
        <v>175</v>
      </c>
      <c r="F295" s="597"/>
      <c r="G295" s="597"/>
      <c r="H295" s="597"/>
      <c r="I295" s="597" t="s">
        <v>176</v>
      </c>
      <c r="J295" s="597"/>
      <c r="K295" s="597"/>
      <c r="L295" s="654" t="s">
        <v>143</v>
      </c>
      <c r="M295" s="654"/>
      <c r="N295" s="654"/>
      <c r="O295" s="654"/>
      <c r="P295" s="272" t="s">
        <v>164</v>
      </c>
      <c r="Q295" s="273"/>
      <c r="R295" s="273"/>
      <c r="S295" s="273"/>
      <c r="T295" s="273"/>
      <c r="U295" s="273"/>
      <c r="V295" s="273"/>
      <c r="W295" s="273"/>
      <c r="X295" s="273"/>
      <c r="Y295" s="273"/>
      <c r="Z295" s="273"/>
      <c r="AA295" s="273"/>
      <c r="AB295" s="273"/>
      <c r="AC295" s="273"/>
      <c r="AD295" s="273"/>
      <c r="AE295" s="273"/>
      <c r="AF295" s="273"/>
      <c r="AG295" s="274"/>
    </row>
    <row r="296" spans="1:35" s="3" customFormat="1" ht="14.1" customHeight="1" x14ac:dyDescent="0.15">
      <c r="A296" s="553"/>
      <c r="B296" s="554"/>
      <c r="C296" s="554"/>
      <c r="D296" s="555"/>
      <c r="E296" s="598"/>
      <c r="F296" s="598"/>
      <c r="G296" s="598"/>
      <c r="H296" s="598"/>
      <c r="I296" s="598"/>
      <c r="J296" s="598"/>
      <c r="K296" s="598"/>
      <c r="L296" s="655"/>
      <c r="M296" s="655"/>
      <c r="N296" s="655"/>
      <c r="O296" s="655"/>
      <c r="P296" s="523" t="s">
        <v>165</v>
      </c>
      <c r="Q296" s="523"/>
      <c r="R296" s="523"/>
      <c r="S296" s="883" t="s">
        <v>174</v>
      </c>
      <c r="T296" s="883"/>
      <c r="U296" s="883"/>
      <c r="V296" s="523" t="s">
        <v>170</v>
      </c>
      <c r="W296" s="523"/>
      <c r="X296" s="523"/>
      <c r="Y296" s="523"/>
      <c r="Z296" s="523"/>
      <c r="AA296" s="523"/>
      <c r="AB296" s="523"/>
      <c r="AC296" s="523"/>
      <c r="AD296" s="523"/>
      <c r="AE296" s="523"/>
      <c r="AF296" s="523"/>
      <c r="AG296" s="884"/>
    </row>
    <row r="297" spans="1:35" s="3" customFormat="1" ht="14.1" customHeight="1" x14ac:dyDescent="0.15">
      <c r="A297" s="532" t="s">
        <v>181</v>
      </c>
      <c r="B297" s="533"/>
      <c r="C297" s="533"/>
      <c r="D297" s="534"/>
      <c r="E297" s="598"/>
      <c r="F297" s="598"/>
      <c r="G297" s="598"/>
      <c r="H297" s="598"/>
      <c r="I297" s="598"/>
      <c r="J297" s="598"/>
      <c r="K297" s="598"/>
      <c r="L297" s="655"/>
      <c r="M297" s="655"/>
      <c r="N297" s="655"/>
      <c r="O297" s="655"/>
      <c r="P297" s="523"/>
      <c r="Q297" s="523"/>
      <c r="R297" s="523"/>
      <c r="S297" s="883"/>
      <c r="T297" s="883"/>
      <c r="U297" s="883"/>
      <c r="V297" s="506" t="s">
        <v>144</v>
      </c>
      <c r="W297" s="506"/>
      <c r="X297" s="506"/>
      <c r="Y297" s="506" t="s">
        <v>145</v>
      </c>
      <c r="Z297" s="506"/>
      <c r="AA297" s="506"/>
      <c r="AB297" s="506"/>
      <c r="AC297" s="506"/>
      <c r="AD297" s="506"/>
      <c r="AE297" s="506" t="s">
        <v>146</v>
      </c>
      <c r="AF297" s="506"/>
      <c r="AG297" s="569"/>
    </row>
    <row r="298" spans="1:35" s="3" customFormat="1" ht="13.5" customHeight="1" x14ac:dyDescent="0.15">
      <c r="A298" s="557">
        <v>22</v>
      </c>
      <c r="B298" s="558"/>
      <c r="C298" s="558"/>
      <c r="D298" s="559"/>
      <c r="E298" s="566">
        <v>627</v>
      </c>
      <c r="F298" s="567"/>
      <c r="G298" s="567"/>
      <c r="H298" s="567"/>
      <c r="I298" s="321">
        <v>107</v>
      </c>
      <c r="J298" s="321"/>
      <c r="K298" s="321"/>
      <c r="L298" s="321">
        <v>78</v>
      </c>
      <c r="M298" s="321"/>
      <c r="N298" s="321"/>
      <c r="O298" s="321"/>
      <c r="P298" s="321">
        <v>442</v>
      </c>
      <c r="Q298" s="321"/>
      <c r="R298" s="321"/>
      <c r="S298" s="571" t="s">
        <v>325</v>
      </c>
      <c r="T298" s="571"/>
      <c r="U298" s="571"/>
      <c r="V298" s="571" t="s">
        <v>325</v>
      </c>
      <c r="W298" s="571"/>
      <c r="X298" s="571"/>
      <c r="Y298" s="571" t="s">
        <v>325</v>
      </c>
      <c r="Z298" s="571"/>
      <c r="AA298" s="571"/>
      <c r="AB298" s="571"/>
      <c r="AC298" s="571"/>
      <c r="AD298" s="571"/>
      <c r="AE298" s="571" t="s">
        <v>325</v>
      </c>
      <c r="AF298" s="571"/>
      <c r="AG298" s="572"/>
    </row>
    <row r="299" spans="1:35" s="61" customFormat="1" ht="14.1" customHeight="1" x14ac:dyDescent="0.15">
      <c r="A299" s="563">
        <v>27</v>
      </c>
      <c r="B299" s="564"/>
      <c r="C299" s="564"/>
      <c r="D299" s="565"/>
      <c r="E299" s="321">
        <v>557</v>
      </c>
      <c r="F299" s="321"/>
      <c r="G299" s="321"/>
      <c r="H299" s="321"/>
      <c r="I299" s="321">
        <v>161</v>
      </c>
      <c r="J299" s="321"/>
      <c r="K299" s="321"/>
      <c r="L299" s="321">
        <v>53</v>
      </c>
      <c r="M299" s="321"/>
      <c r="N299" s="321"/>
      <c r="O299" s="321"/>
      <c r="P299" s="321">
        <v>343</v>
      </c>
      <c r="Q299" s="321"/>
      <c r="R299" s="321"/>
      <c r="S299" s="571" t="s">
        <v>464</v>
      </c>
      <c r="T299" s="571"/>
      <c r="U299" s="571"/>
      <c r="V299" s="571" t="s">
        <v>325</v>
      </c>
      <c r="W299" s="571"/>
      <c r="X299" s="571"/>
      <c r="Y299" s="571" t="s">
        <v>325</v>
      </c>
      <c r="Z299" s="571"/>
      <c r="AA299" s="571"/>
      <c r="AB299" s="571"/>
      <c r="AC299" s="571"/>
      <c r="AD299" s="571"/>
      <c r="AE299" s="571" t="s">
        <v>325</v>
      </c>
      <c r="AF299" s="571"/>
      <c r="AG299" s="572"/>
      <c r="AH299" s="3"/>
      <c r="AI299" s="3"/>
    </row>
    <row r="300" spans="1:35" s="4" customFormat="1" ht="12.95" customHeight="1" x14ac:dyDescent="0.15">
      <c r="A300" s="560" t="s">
        <v>463</v>
      </c>
      <c r="B300" s="561"/>
      <c r="C300" s="561"/>
      <c r="D300" s="562"/>
      <c r="E300" s="322">
        <v>501</v>
      </c>
      <c r="F300" s="322"/>
      <c r="G300" s="322"/>
      <c r="H300" s="322"/>
      <c r="I300" s="322" t="s">
        <v>453</v>
      </c>
      <c r="J300" s="322"/>
      <c r="K300" s="322"/>
      <c r="L300" s="322" t="s">
        <v>465</v>
      </c>
      <c r="M300" s="322"/>
      <c r="N300" s="322"/>
      <c r="O300" s="322"/>
      <c r="P300" s="322" t="s">
        <v>455</v>
      </c>
      <c r="Q300" s="322"/>
      <c r="R300" s="322"/>
      <c r="S300" s="882" t="s">
        <v>466</v>
      </c>
      <c r="T300" s="882"/>
      <c r="U300" s="882"/>
      <c r="V300" s="882" t="s">
        <v>467</v>
      </c>
      <c r="W300" s="882"/>
      <c r="X300" s="882"/>
      <c r="Y300" s="882" t="s">
        <v>468</v>
      </c>
      <c r="Z300" s="882"/>
      <c r="AA300" s="882"/>
      <c r="AB300" s="882"/>
      <c r="AC300" s="882"/>
      <c r="AD300" s="882"/>
      <c r="AE300" s="882" t="s">
        <v>468</v>
      </c>
      <c r="AF300" s="882"/>
      <c r="AG300" s="888"/>
      <c r="AH300" s="61"/>
    </row>
    <row r="301" spans="1:35" s="4" customFormat="1" ht="12.95" customHeight="1" x14ac:dyDescent="0.15">
      <c r="A301" s="76" t="s">
        <v>355</v>
      </c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  <c r="AA301" s="74"/>
      <c r="AB301" s="74"/>
      <c r="AC301" s="74"/>
      <c r="AD301" s="74"/>
      <c r="AE301" s="74"/>
      <c r="AF301" s="74"/>
    </row>
    <row r="302" spans="1:35" s="4" customFormat="1" ht="12.75" customHeight="1" x14ac:dyDescent="0.15">
      <c r="A302" s="76" t="s">
        <v>462</v>
      </c>
      <c r="AG302" s="74" t="s">
        <v>344</v>
      </c>
    </row>
    <row r="303" spans="1:35" s="78" customFormat="1" ht="20.100000000000001" customHeight="1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74"/>
      <c r="AH303" s="4"/>
    </row>
    <row r="304" spans="1:35" s="3" customFormat="1" ht="14.1" customHeight="1" x14ac:dyDescent="0.15">
      <c r="A304" s="78" t="s">
        <v>419</v>
      </c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</row>
    <row r="305" spans="1:34" s="3" customFormat="1" ht="14.1" customHeight="1" x14ac:dyDescent="0.15">
      <c r="B305" s="3" t="s">
        <v>136</v>
      </c>
      <c r="X305" s="88" t="s">
        <v>147</v>
      </c>
      <c r="Z305" s="101"/>
      <c r="AA305" s="101"/>
      <c r="AB305" s="101"/>
      <c r="AC305" s="101"/>
      <c r="AD305" s="101"/>
      <c r="AE305" s="87"/>
      <c r="AF305" s="87"/>
      <c r="AH305" s="101"/>
    </row>
    <row r="306" spans="1:34" s="3" customFormat="1" ht="14.1" customHeight="1" x14ac:dyDescent="0.15">
      <c r="A306" s="325" t="s">
        <v>38</v>
      </c>
      <c r="B306" s="326"/>
      <c r="C306" s="326"/>
      <c r="D306" s="326"/>
      <c r="E306" s="327"/>
      <c r="F306" s="570" t="s">
        <v>45</v>
      </c>
      <c r="G306" s="570"/>
      <c r="H306" s="570"/>
      <c r="I306" s="570"/>
      <c r="J306" s="175" t="s">
        <v>148</v>
      </c>
      <c r="K306" s="176"/>
      <c r="L306" s="176"/>
      <c r="M306" s="177"/>
      <c r="N306" s="177"/>
      <c r="O306" s="178"/>
      <c r="P306" s="175" t="s">
        <v>149</v>
      </c>
      <c r="Q306" s="176"/>
      <c r="R306" s="176"/>
      <c r="S306" s="177"/>
      <c r="T306" s="177"/>
      <c r="U306" s="178"/>
      <c r="V306" s="575" t="s">
        <v>213</v>
      </c>
      <c r="W306" s="576"/>
      <c r="X306" s="942"/>
      <c r="Y306" s="63"/>
      <c r="Z306" s="2"/>
      <c r="AA306" s="2"/>
      <c r="AB306" s="2"/>
      <c r="AC306" s="2"/>
      <c r="AD306" s="2"/>
      <c r="AE306" s="2"/>
      <c r="AF306" s="2"/>
      <c r="AG306" s="2"/>
      <c r="AH306" s="101"/>
    </row>
    <row r="307" spans="1:34" s="3" customFormat="1" ht="14.1" customHeight="1" x14ac:dyDescent="0.15">
      <c r="A307" s="219" t="s">
        <v>181</v>
      </c>
      <c r="B307" s="220"/>
      <c r="C307" s="220"/>
      <c r="D307" s="220"/>
      <c r="E307" s="221"/>
      <c r="F307" s="523"/>
      <c r="G307" s="523"/>
      <c r="H307" s="523"/>
      <c r="I307" s="523"/>
      <c r="J307" s="515"/>
      <c r="K307" s="515"/>
      <c r="L307" s="515"/>
      <c r="M307" s="523" t="s">
        <v>150</v>
      </c>
      <c r="N307" s="523"/>
      <c r="O307" s="523"/>
      <c r="P307" s="515"/>
      <c r="Q307" s="515"/>
      <c r="R307" s="515"/>
      <c r="S307" s="523" t="s">
        <v>150</v>
      </c>
      <c r="T307" s="523"/>
      <c r="U307" s="523"/>
      <c r="V307" s="225"/>
      <c r="W307" s="226"/>
      <c r="X307" s="227"/>
      <c r="Y307" s="2"/>
      <c r="Z307" s="2"/>
      <c r="AA307" s="2"/>
      <c r="AB307" s="2"/>
      <c r="AC307" s="2"/>
      <c r="AD307" s="2"/>
      <c r="AE307" s="2"/>
      <c r="AF307" s="2"/>
      <c r="AG307" s="2"/>
      <c r="AH307" s="101"/>
    </row>
    <row r="308" spans="1:34" s="3" customFormat="1" ht="14.25" customHeight="1" x14ac:dyDescent="0.15">
      <c r="A308" s="483">
        <v>22</v>
      </c>
      <c r="B308" s="484"/>
      <c r="C308" s="484"/>
      <c r="D308" s="484"/>
      <c r="E308" s="485"/>
      <c r="F308" s="522">
        <v>53707</v>
      </c>
      <c r="G308" s="233"/>
      <c r="H308" s="233"/>
      <c r="I308" s="233"/>
      <c r="J308" s="233">
        <v>44964</v>
      </c>
      <c r="K308" s="233"/>
      <c r="L308" s="233"/>
      <c r="M308" s="233">
        <v>6037</v>
      </c>
      <c r="N308" s="233"/>
      <c r="O308" s="233"/>
      <c r="P308" s="233">
        <v>5896</v>
      </c>
      <c r="Q308" s="233"/>
      <c r="R308" s="233"/>
      <c r="S308" s="233">
        <v>1774</v>
      </c>
      <c r="T308" s="233"/>
      <c r="U308" s="233"/>
      <c r="V308" s="233">
        <v>2847</v>
      </c>
      <c r="W308" s="233"/>
      <c r="X308" s="573"/>
      <c r="Y308" s="960"/>
      <c r="Z308" s="321"/>
      <c r="AA308" s="321"/>
      <c r="AB308" s="321"/>
      <c r="AC308" s="321"/>
      <c r="AD308" s="321"/>
      <c r="AE308" s="321"/>
      <c r="AF308" s="321"/>
      <c r="AG308" s="321"/>
    </row>
    <row r="309" spans="1:34" s="61" customFormat="1" ht="14.25" customHeight="1" x14ac:dyDescent="0.15">
      <c r="A309" s="335">
        <v>27</v>
      </c>
      <c r="B309" s="336"/>
      <c r="C309" s="336"/>
      <c r="D309" s="336"/>
      <c r="E309" s="337"/>
      <c r="F309" s="233">
        <v>48234</v>
      </c>
      <c r="G309" s="233"/>
      <c r="H309" s="233"/>
      <c r="I309" s="233"/>
      <c r="J309" s="233">
        <v>40881</v>
      </c>
      <c r="K309" s="233"/>
      <c r="L309" s="233"/>
      <c r="M309" s="233">
        <v>3998</v>
      </c>
      <c r="N309" s="233"/>
      <c r="O309" s="233"/>
      <c r="P309" s="233">
        <v>5431</v>
      </c>
      <c r="Q309" s="233"/>
      <c r="R309" s="233"/>
      <c r="S309" s="233">
        <v>1167</v>
      </c>
      <c r="T309" s="233"/>
      <c r="U309" s="233"/>
      <c r="V309" s="233">
        <v>1922</v>
      </c>
      <c r="W309" s="233"/>
      <c r="X309" s="573"/>
      <c r="Y309" s="571"/>
      <c r="Z309" s="571"/>
      <c r="AA309" s="571"/>
      <c r="AB309" s="571"/>
      <c r="AC309" s="571"/>
      <c r="AD309" s="571"/>
      <c r="AE309" s="571"/>
      <c r="AF309" s="571"/>
      <c r="AG309" s="571"/>
      <c r="AH309" s="3"/>
    </row>
    <row r="310" spans="1:34" s="4" customFormat="1" ht="14.25" customHeight="1" x14ac:dyDescent="0.15">
      <c r="A310" s="451" t="s">
        <v>489</v>
      </c>
      <c r="B310" s="452"/>
      <c r="C310" s="452"/>
      <c r="D310" s="452"/>
      <c r="E310" s="453"/>
      <c r="F310" s="427">
        <v>47071</v>
      </c>
      <c r="G310" s="427"/>
      <c r="H310" s="427"/>
      <c r="I310" s="427"/>
      <c r="J310" s="427">
        <v>40800</v>
      </c>
      <c r="K310" s="427"/>
      <c r="L310" s="427"/>
      <c r="M310" s="531" t="s">
        <v>490</v>
      </c>
      <c r="N310" s="531"/>
      <c r="O310" s="531"/>
      <c r="P310" s="427">
        <v>3136</v>
      </c>
      <c r="Q310" s="427"/>
      <c r="R310" s="427"/>
      <c r="S310" s="531" t="s">
        <v>490</v>
      </c>
      <c r="T310" s="531"/>
      <c r="U310" s="531"/>
      <c r="V310" s="427">
        <v>2432</v>
      </c>
      <c r="W310" s="427"/>
      <c r="X310" s="519"/>
      <c r="Y310" s="889"/>
      <c r="Z310" s="889"/>
      <c r="AA310" s="889"/>
      <c r="AB310" s="889"/>
      <c r="AC310" s="889"/>
      <c r="AD310" s="889"/>
      <c r="AE310" s="889"/>
      <c r="AF310" s="889"/>
      <c r="AG310" s="889"/>
      <c r="AH310" s="61"/>
    </row>
    <row r="311" spans="1:34" s="4" customFormat="1" ht="12.95" customHeight="1" x14ac:dyDescent="0.15">
      <c r="A311" s="76" t="s">
        <v>355</v>
      </c>
      <c r="P311" s="74"/>
      <c r="Q311" s="74"/>
      <c r="R311" s="74"/>
      <c r="S311" s="74"/>
      <c r="T311" s="74"/>
      <c r="U311" s="74"/>
      <c r="V311" s="74"/>
      <c r="W311" s="74"/>
      <c r="X311" s="74" t="s">
        <v>344</v>
      </c>
      <c r="Y311" s="74"/>
      <c r="Z311" s="74"/>
      <c r="AA311" s="74"/>
      <c r="AB311" s="74"/>
      <c r="AC311" s="74"/>
      <c r="AD311" s="74"/>
      <c r="AE311" s="74"/>
      <c r="AF311" s="74"/>
      <c r="AG311" s="74"/>
    </row>
    <row r="312" spans="1:34" s="4" customFormat="1" ht="12.75" customHeight="1" x14ac:dyDescent="0.15">
      <c r="A312" s="76" t="s">
        <v>492</v>
      </c>
      <c r="R312" s="74"/>
      <c r="S312" s="74"/>
      <c r="T312" s="74"/>
      <c r="U312" s="74"/>
      <c r="V312" s="74"/>
      <c r="W312" s="74"/>
      <c r="Y312" s="74"/>
      <c r="Z312" s="74"/>
      <c r="AA312" s="74"/>
      <c r="AB312" s="74"/>
      <c r="AC312" s="74"/>
      <c r="AD312" s="74"/>
      <c r="AE312" s="74"/>
      <c r="AF312" s="74"/>
    </row>
    <row r="313" spans="1:34" s="3" customFormat="1" ht="20.100000000000001" customHeight="1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  <c r="AA313" s="74"/>
      <c r="AB313" s="74"/>
      <c r="AC313" s="74"/>
      <c r="AD313" s="74"/>
      <c r="AE313" s="74"/>
      <c r="AF313" s="74"/>
      <c r="AG313" s="74"/>
      <c r="AH313" s="4"/>
    </row>
    <row r="314" spans="1:34" s="3" customFormat="1" ht="14.1" customHeight="1" x14ac:dyDescent="0.15">
      <c r="A314" s="78" t="s">
        <v>420</v>
      </c>
    </row>
    <row r="315" spans="1:34" s="101" customFormat="1" ht="14.1" customHeight="1" x14ac:dyDescent="0.15">
      <c r="A315" s="3"/>
      <c r="B315" s="3" t="s">
        <v>136</v>
      </c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90" t="s">
        <v>151</v>
      </c>
      <c r="AE315" s="3"/>
    </row>
    <row r="316" spans="1:34" s="101" customFormat="1" ht="14.1" customHeight="1" x14ac:dyDescent="0.15">
      <c r="A316" s="541" t="s">
        <v>38</v>
      </c>
      <c r="B316" s="542"/>
      <c r="C316" s="542"/>
      <c r="D316" s="542"/>
      <c r="E316" s="543"/>
      <c r="F316" s="544" t="s">
        <v>45</v>
      </c>
      <c r="G316" s="544"/>
      <c r="H316" s="544"/>
      <c r="I316" s="544"/>
      <c r="J316" s="526" t="s">
        <v>171</v>
      </c>
      <c r="K316" s="526"/>
      <c r="L316" s="526"/>
      <c r="M316" s="528" t="s">
        <v>184</v>
      </c>
      <c r="N316" s="528"/>
      <c r="O316" s="528"/>
      <c r="P316" s="528" t="s">
        <v>185</v>
      </c>
      <c r="Q316" s="528"/>
      <c r="R316" s="528"/>
      <c r="S316" s="528" t="s">
        <v>186</v>
      </c>
      <c r="T316" s="528"/>
      <c r="U316" s="528"/>
      <c r="V316" s="528" t="s">
        <v>187</v>
      </c>
      <c r="W316" s="528"/>
      <c r="X316" s="528"/>
      <c r="Y316" s="1006" t="s">
        <v>379</v>
      </c>
      <c r="Z316" s="1007"/>
      <c r="AA316" s="1007"/>
      <c r="AB316" s="526" t="s">
        <v>172</v>
      </c>
      <c r="AC316" s="526"/>
      <c r="AD316" s="879"/>
    </row>
    <row r="317" spans="1:34" s="101" customFormat="1" ht="14.1" customHeight="1" x14ac:dyDescent="0.15">
      <c r="A317" s="532" t="s">
        <v>181</v>
      </c>
      <c r="B317" s="533"/>
      <c r="C317" s="533"/>
      <c r="D317" s="533"/>
      <c r="E317" s="534"/>
      <c r="F317" s="515"/>
      <c r="G317" s="515"/>
      <c r="H317" s="515"/>
      <c r="I317" s="515"/>
      <c r="J317" s="527"/>
      <c r="K317" s="527"/>
      <c r="L317" s="527"/>
      <c r="M317" s="520" t="s">
        <v>360</v>
      </c>
      <c r="N317" s="520"/>
      <c r="O317" s="520"/>
      <c r="P317" s="520" t="s">
        <v>361</v>
      </c>
      <c r="Q317" s="520"/>
      <c r="R317" s="520"/>
      <c r="S317" s="520" t="s">
        <v>362</v>
      </c>
      <c r="T317" s="520"/>
      <c r="U317" s="520"/>
      <c r="V317" s="520" t="s">
        <v>363</v>
      </c>
      <c r="W317" s="520"/>
      <c r="X317" s="520"/>
      <c r="Y317" s="876" t="s">
        <v>380</v>
      </c>
      <c r="Z317" s="533"/>
      <c r="AA317" s="533"/>
      <c r="AB317" s="880"/>
      <c r="AC317" s="880"/>
      <c r="AD317" s="881"/>
    </row>
    <row r="318" spans="1:34" s="101" customFormat="1" ht="15" customHeight="1" x14ac:dyDescent="0.15">
      <c r="A318" s="483">
        <v>22</v>
      </c>
      <c r="B318" s="484"/>
      <c r="C318" s="484"/>
      <c r="D318" s="484"/>
      <c r="E318" s="485"/>
      <c r="F318" s="522">
        <v>627</v>
      </c>
      <c r="G318" s="233"/>
      <c r="H318" s="233"/>
      <c r="I318" s="233"/>
      <c r="J318" s="233">
        <v>3</v>
      </c>
      <c r="K318" s="233"/>
      <c r="L318" s="233"/>
      <c r="M318" s="233">
        <v>167</v>
      </c>
      <c r="N318" s="233"/>
      <c r="O318" s="233"/>
      <c r="P318" s="233">
        <v>274</v>
      </c>
      <c r="Q318" s="233"/>
      <c r="R318" s="233"/>
      <c r="S318" s="233">
        <v>113</v>
      </c>
      <c r="T318" s="233"/>
      <c r="U318" s="233"/>
      <c r="V318" s="233">
        <v>44</v>
      </c>
      <c r="W318" s="233"/>
      <c r="X318" s="233"/>
      <c r="Y318" s="567">
        <v>18</v>
      </c>
      <c r="Z318" s="567"/>
      <c r="AA318" s="567"/>
      <c r="AB318" s="233">
        <v>8</v>
      </c>
      <c r="AC318" s="233"/>
      <c r="AD318" s="573"/>
    </row>
    <row r="319" spans="1:34" s="61" customFormat="1" ht="15" customHeight="1" x14ac:dyDescent="0.15">
      <c r="A319" s="335">
        <v>27</v>
      </c>
      <c r="B319" s="336"/>
      <c r="C319" s="336"/>
      <c r="D319" s="336"/>
      <c r="E319" s="337"/>
      <c r="F319" s="233">
        <v>557</v>
      </c>
      <c r="G319" s="233"/>
      <c r="H319" s="233"/>
      <c r="I319" s="233"/>
      <c r="J319" s="521" t="s">
        <v>491</v>
      </c>
      <c r="K319" s="521"/>
      <c r="L319" s="521"/>
      <c r="M319" s="233">
        <v>141</v>
      </c>
      <c r="N319" s="233"/>
      <c r="O319" s="233"/>
      <c r="P319" s="233">
        <v>252</v>
      </c>
      <c r="Q319" s="233"/>
      <c r="R319" s="233"/>
      <c r="S319" s="233">
        <v>108</v>
      </c>
      <c r="T319" s="233"/>
      <c r="U319" s="233"/>
      <c r="V319" s="233">
        <v>33</v>
      </c>
      <c r="W319" s="233"/>
      <c r="X319" s="233"/>
      <c r="Y319" s="321">
        <v>14</v>
      </c>
      <c r="Z319" s="321"/>
      <c r="AA319" s="321"/>
      <c r="AB319" s="233">
        <v>9</v>
      </c>
      <c r="AC319" s="233"/>
      <c r="AD319" s="573"/>
      <c r="AE319" s="101"/>
      <c r="AG319" s="84"/>
    </row>
    <row r="320" spans="1:34" s="4" customFormat="1" ht="15" customHeight="1" x14ac:dyDescent="0.15">
      <c r="A320" s="451" t="s">
        <v>489</v>
      </c>
      <c r="B320" s="452"/>
      <c r="C320" s="452"/>
      <c r="D320" s="452"/>
      <c r="E320" s="453"/>
      <c r="F320" s="545">
        <v>507</v>
      </c>
      <c r="G320" s="427"/>
      <c r="H320" s="427"/>
      <c r="I320" s="427"/>
      <c r="J320" s="546">
        <v>3</v>
      </c>
      <c r="K320" s="546"/>
      <c r="L320" s="546"/>
      <c r="M320" s="427">
        <v>131</v>
      </c>
      <c r="N320" s="427"/>
      <c r="O320" s="427"/>
      <c r="P320" s="427">
        <v>209</v>
      </c>
      <c r="Q320" s="427"/>
      <c r="R320" s="427"/>
      <c r="S320" s="427">
        <v>103</v>
      </c>
      <c r="T320" s="427"/>
      <c r="U320" s="427"/>
      <c r="V320" s="427">
        <v>28</v>
      </c>
      <c r="W320" s="427"/>
      <c r="X320" s="427"/>
      <c r="Y320" s="322">
        <v>21</v>
      </c>
      <c r="Z320" s="322"/>
      <c r="AA320" s="322"/>
      <c r="AB320" s="427">
        <v>12</v>
      </c>
      <c r="AC320" s="427"/>
      <c r="AD320" s="519"/>
      <c r="AE320" s="61"/>
      <c r="AG320" s="2"/>
    </row>
    <row r="321" spans="1:34" s="4" customFormat="1" ht="12.95" customHeight="1" x14ac:dyDescent="0.15">
      <c r="A321" s="76" t="s">
        <v>497</v>
      </c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  <c r="AA321" s="74"/>
      <c r="AB321" s="74"/>
      <c r="AC321" s="74"/>
      <c r="AD321" s="74" t="s">
        <v>344</v>
      </c>
      <c r="AE321" s="74"/>
    </row>
    <row r="322" spans="1:34" s="3" customFormat="1" ht="20.100000000000001" customHeight="1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4"/>
    </row>
    <row r="323" spans="1:34" s="3" customFormat="1" ht="15.95" customHeight="1" x14ac:dyDescent="0.15">
      <c r="A323" s="78" t="s">
        <v>421</v>
      </c>
    </row>
    <row r="324" spans="1:34" s="101" customFormat="1" ht="20.100000000000001" customHeight="1" x14ac:dyDescent="0.15">
      <c r="A324" s="3"/>
      <c r="B324" s="3" t="s">
        <v>136</v>
      </c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</row>
    <row r="325" spans="1:34" s="101" customFormat="1" ht="20.100000000000001" customHeight="1" x14ac:dyDescent="0.15">
      <c r="A325" s="122"/>
      <c r="B325" s="115"/>
      <c r="C325" s="115"/>
      <c r="D325" s="326" t="s">
        <v>38</v>
      </c>
      <c r="E325" s="326"/>
      <c r="F325" s="327"/>
      <c r="G325" s="535" t="s">
        <v>50</v>
      </c>
      <c r="H325" s="536"/>
      <c r="I325" s="536"/>
      <c r="J325" s="536"/>
      <c r="K325" s="536"/>
      <c r="L325" s="537"/>
      <c r="M325" s="548" t="s">
        <v>152</v>
      </c>
      <c r="N325" s="548"/>
      <c r="O325" s="548"/>
      <c r="P325" s="548"/>
      <c r="Q325" s="548"/>
      <c r="R325" s="548"/>
      <c r="S325" s="548"/>
      <c r="T325" s="548"/>
      <c r="U325" s="548"/>
      <c r="V325" s="548"/>
      <c r="W325" s="548"/>
      <c r="X325" s="548"/>
      <c r="Y325" s="548"/>
      <c r="Z325" s="548"/>
      <c r="AA325" s="548"/>
      <c r="AB325" s="548"/>
      <c r="AC325" s="548"/>
      <c r="AD325" s="548"/>
      <c r="AE325" s="548"/>
      <c r="AF325" s="548"/>
      <c r="AG325" s="549"/>
    </row>
    <row r="326" spans="1:34" s="101" customFormat="1" ht="20.100000000000001" customHeight="1" x14ac:dyDescent="0.15">
      <c r="A326" s="219" t="s">
        <v>247</v>
      </c>
      <c r="B326" s="220"/>
      <c r="C326" s="220"/>
      <c r="D326" s="220"/>
      <c r="E326" s="220"/>
      <c r="F326" s="221"/>
      <c r="G326" s="538"/>
      <c r="H326" s="539"/>
      <c r="I326" s="539"/>
      <c r="J326" s="539"/>
      <c r="K326" s="539"/>
      <c r="L326" s="540"/>
      <c r="M326" s="299" t="s">
        <v>153</v>
      </c>
      <c r="N326" s="300"/>
      <c r="O326" s="300"/>
      <c r="P326" s="300"/>
      <c r="Q326" s="300"/>
      <c r="R326" s="304"/>
      <c r="S326" s="523" t="s">
        <v>381</v>
      </c>
      <c r="T326" s="523"/>
      <c r="U326" s="523"/>
      <c r="V326" s="523"/>
      <c r="W326" s="523"/>
      <c r="X326" s="523" t="s">
        <v>373</v>
      </c>
      <c r="Y326" s="523"/>
      <c r="Z326" s="523"/>
      <c r="AA326" s="523"/>
      <c r="AB326" s="523"/>
      <c r="AC326" s="506" t="s">
        <v>364</v>
      </c>
      <c r="AD326" s="506"/>
      <c r="AE326" s="506"/>
      <c r="AF326" s="506"/>
      <c r="AG326" s="506"/>
    </row>
    <row r="327" spans="1:34" s="101" customFormat="1" ht="18.75" customHeight="1" x14ac:dyDescent="0.15">
      <c r="A327" s="318">
        <v>22</v>
      </c>
      <c r="B327" s="319"/>
      <c r="C327" s="319"/>
      <c r="D327" s="319"/>
      <c r="E327" s="319"/>
      <c r="F327" s="320"/>
      <c r="G327" s="522">
        <v>627</v>
      </c>
      <c r="H327" s="233"/>
      <c r="I327" s="233"/>
      <c r="J327" s="233"/>
      <c r="K327" s="233"/>
      <c r="L327" s="233"/>
      <c r="M327" s="547">
        <v>94</v>
      </c>
      <c r="N327" s="547"/>
      <c r="O327" s="547"/>
      <c r="P327" s="547"/>
      <c r="Q327" s="547"/>
      <c r="R327" s="547"/>
      <c r="S327" s="547">
        <v>260</v>
      </c>
      <c r="T327" s="547"/>
      <c r="U327" s="547"/>
      <c r="V327" s="547"/>
      <c r="W327" s="547"/>
      <c r="X327" s="233">
        <v>93</v>
      </c>
      <c r="Y327" s="233"/>
      <c r="Z327" s="233"/>
      <c r="AA327" s="233"/>
      <c r="AB327" s="233"/>
      <c r="AC327" s="210">
        <v>80</v>
      </c>
      <c r="AD327" s="210"/>
      <c r="AE327" s="210"/>
      <c r="AF327" s="210"/>
      <c r="AG327" s="210"/>
    </row>
    <row r="328" spans="1:34" s="61" customFormat="1" ht="18.75" customHeight="1" x14ac:dyDescent="0.15">
      <c r="A328" s="331">
        <v>27</v>
      </c>
      <c r="B328" s="332"/>
      <c r="C328" s="332"/>
      <c r="D328" s="332"/>
      <c r="E328" s="332"/>
      <c r="F328" s="333"/>
      <c r="G328" s="522">
        <v>557</v>
      </c>
      <c r="H328" s="233"/>
      <c r="I328" s="233"/>
      <c r="J328" s="233"/>
      <c r="K328" s="233"/>
      <c r="L328" s="233"/>
      <c r="M328" s="233">
        <v>98</v>
      </c>
      <c r="N328" s="233"/>
      <c r="O328" s="233"/>
      <c r="P328" s="233"/>
      <c r="Q328" s="233"/>
      <c r="R328" s="233"/>
      <c r="S328" s="233">
        <v>238</v>
      </c>
      <c r="T328" s="233"/>
      <c r="U328" s="233"/>
      <c r="V328" s="233"/>
      <c r="W328" s="233"/>
      <c r="X328" s="233">
        <v>92</v>
      </c>
      <c r="Y328" s="233"/>
      <c r="Z328" s="233"/>
      <c r="AA328" s="233"/>
      <c r="AB328" s="233"/>
      <c r="AC328" s="232">
        <v>43</v>
      </c>
      <c r="AD328" s="232"/>
      <c r="AE328" s="232"/>
      <c r="AF328" s="232"/>
      <c r="AG328" s="232"/>
      <c r="AH328" s="101"/>
    </row>
    <row r="329" spans="1:34" s="4" customFormat="1" ht="18.75" customHeight="1" x14ac:dyDescent="0.15">
      <c r="A329" s="355" t="s">
        <v>489</v>
      </c>
      <c r="B329" s="356"/>
      <c r="C329" s="356"/>
      <c r="D329" s="356"/>
      <c r="E329" s="356"/>
      <c r="F329" s="357"/>
      <c r="G329" s="427">
        <v>507</v>
      </c>
      <c r="H329" s="427"/>
      <c r="I329" s="427"/>
      <c r="J329" s="427"/>
      <c r="K329" s="427"/>
      <c r="L329" s="427"/>
      <c r="M329" s="427">
        <v>91</v>
      </c>
      <c r="N329" s="427"/>
      <c r="O329" s="427"/>
      <c r="P329" s="427"/>
      <c r="Q329" s="427"/>
      <c r="R329" s="427"/>
      <c r="S329" s="427">
        <v>196</v>
      </c>
      <c r="T329" s="427"/>
      <c r="U329" s="427"/>
      <c r="V329" s="427"/>
      <c r="W329" s="427"/>
      <c r="X329" s="427">
        <v>95</v>
      </c>
      <c r="Y329" s="427"/>
      <c r="Z329" s="427"/>
      <c r="AA329" s="427"/>
      <c r="AB329" s="427"/>
      <c r="AC329" s="529"/>
      <c r="AD329" s="530"/>
      <c r="AE329" s="530"/>
      <c r="AF329" s="530"/>
      <c r="AG329" s="530"/>
      <c r="AH329" s="61"/>
    </row>
    <row r="330" spans="1:34" s="4" customFormat="1" ht="13.5" customHeight="1" x14ac:dyDescent="0.15">
      <c r="A330" s="76" t="s">
        <v>496</v>
      </c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</row>
    <row r="331" spans="1:34" s="4" customFormat="1" ht="15.95" customHeight="1" x14ac:dyDescent="0.15">
      <c r="A331" s="76" t="s">
        <v>493</v>
      </c>
      <c r="X331" s="74"/>
      <c r="Y331" s="74"/>
      <c r="Z331" s="74"/>
      <c r="AA331" s="74"/>
      <c r="AB331" s="74"/>
      <c r="AC331" s="74"/>
      <c r="AD331" s="74"/>
      <c r="AE331" s="74"/>
      <c r="AF331" s="74"/>
      <c r="AG331" s="74"/>
    </row>
    <row r="332" spans="1:34" s="125" customFormat="1" ht="20.100000000000001" customHeight="1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  <c r="AA332" s="74"/>
      <c r="AB332" s="74"/>
      <c r="AC332" s="74"/>
      <c r="AD332" s="74"/>
      <c r="AE332" s="74"/>
      <c r="AF332" s="74"/>
      <c r="AG332" s="74"/>
      <c r="AH332" s="4"/>
    </row>
    <row r="333" spans="1:34" s="101" customFormat="1" ht="15.95" customHeight="1" x14ac:dyDescent="0.15">
      <c r="A333" s="78" t="s">
        <v>422</v>
      </c>
      <c r="B333" s="69"/>
      <c r="C333" s="69"/>
      <c r="D333" s="69"/>
      <c r="E333" s="69"/>
      <c r="F333" s="69"/>
      <c r="G333" s="123"/>
      <c r="H333" s="124"/>
      <c r="I333" s="124"/>
      <c r="J333" s="124"/>
      <c r="K333" s="124"/>
      <c r="L333" s="123"/>
      <c r="M333" s="123"/>
      <c r="N333" s="123"/>
      <c r="O333" s="124"/>
      <c r="P333" s="124"/>
      <c r="Q333" s="124"/>
      <c r="R333" s="123"/>
      <c r="S333" s="123"/>
      <c r="T333" s="124"/>
      <c r="U333" s="124"/>
      <c r="V333" s="124"/>
      <c r="W333" s="123"/>
      <c r="X333" s="125"/>
      <c r="Y333" s="124"/>
      <c r="Z333" s="124"/>
      <c r="AA333" s="124"/>
      <c r="AB333" s="125"/>
      <c r="AC333" s="125"/>
      <c r="AD333" s="124"/>
      <c r="AE333" s="124"/>
      <c r="AF333" s="124"/>
      <c r="AG333" s="104"/>
      <c r="AH333" s="125"/>
    </row>
    <row r="334" spans="1:34" s="101" customFormat="1" ht="20.100000000000001" customHeight="1" x14ac:dyDescent="0.15">
      <c r="A334" s="121"/>
      <c r="B334" s="3" t="s">
        <v>136</v>
      </c>
      <c r="C334" s="121"/>
      <c r="D334" s="121"/>
      <c r="E334" s="121"/>
      <c r="F334" s="121"/>
      <c r="G334" s="37"/>
      <c r="H334" s="113"/>
      <c r="I334" s="113"/>
      <c r="J334" s="113"/>
      <c r="K334" s="113"/>
      <c r="L334" s="37"/>
      <c r="M334" s="37"/>
      <c r="N334" s="37"/>
      <c r="O334" s="113"/>
      <c r="P334" s="113"/>
      <c r="Q334" s="113"/>
      <c r="R334" s="37"/>
      <c r="S334" s="37"/>
      <c r="T334" s="113"/>
      <c r="U334" s="113"/>
      <c r="V334" s="113"/>
      <c r="W334" s="37"/>
      <c r="Y334" s="113"/>
      <c r="Z334" s="113"/>
      <c r="AA334" s="113"/>
      <c r="AD334" s="113"/>
      <c r="AE334" s="113"/>
      <c r="AF334" s="113"/>
      <c r="AG334" s="87"/>
    </row>
    <row r="335" spans="1:34" s="101" customFormat="1" ht="20.100000000000001" customHeight="1" x14ac:dyDescent="0.15">
      <c r="A335" s="126"/>
      <c r="B335" s="115"/>
      <c r="C335" s="75"/>
      <c r="D335" s="326" t="s">
        <v>38</v>
      </c>
      <c r="E335" s="327"/>
      <c r="F335" s="524" t="s">
        <v>50</v>
      </c>
      <c r="G335" s="524"/>
      <c r="H335" s="524"/>
      <c r="I335" s="524"/>
      <c r="J335" s="441" t="s">
        <v>228</v>
      </c>
      <c r="K335" s="441"/>
      <c r="L335" s="441"/>
      <c r="M335" s="441"/>
      <c r="N335" s="524" t="s">
        <v>154</v>
      </c>
      <c r="O335" s="524"/>
      <c r="P335" s="524"/>
      <c r="Q335" s="524"/>
      <c r="R335" s="870" t="s">
        <v>346</v>
      </c>
      <c r="S335" s="871"/>
      <c r="T335" s="871"/>
      <c r="U335" s="872"/>
      <c r="V335" s="862" t="s">
        <v>229</v>
      </c>
      <c r="W335" s="863"/>
      <c r="X335" s="863"/>
      <c r="Y335" s="864"/>
      <c r="Z335" s="868" t="s">
        <v>6</v>
      </c>
      <c r="AA335" s="868"/>
      <c r="AB335" s="868"/>
      <c r="AC335" s="868"/>
      <c r="AD335" s="868"/>
      <c r="AE335" s="868"/>
      <c r="AF335" s="868"/>
      <c r="AG335" s="868"/>
    </row>
    <row r="336" spans="1:34" s="101" customFormat="1" ht="20.100000000000001" customHeight="1" x14ac:dyDescent="0.15">
      <c r="A336" s="219" t="s">
        <v>181</v>
      </c>
      <c r="B336" s="220"/>
      <c r="C336" s="220"/>
      <c r="D336" s="220"/>
      <c r="E336" s="221"/>
      <c r="F336" s="525"/>
      <c r="G336" s="525"/>
      <c r="H336" s="525"/>
      <c r="I336" s="525"/>
      <c r="J336" s="514"/>
      <c r="K336" s="514"/>
      <c r="L336" s="514"/>
      <c r="M336" s="514"/>
      <c r="N336" s="525"/>
      <c r="O336" s="525"/>
      <c r="P336" s="525"/>
      <c r="Q336" s="525"/>
      <c r="R336" s="873"/>
      <c r="S336" s="874"/>
      <c r="T336" s="874"/>
      <c r="U336" s="875"/>
      <c r="V336" s="865"/>
      <c r="W336" s="866"/>
      <c r="X336" s="866"/>
      <c r="Y336" s="867"/>
      <c r="Z336" s="214" t="s">
        <v>34</v>
      </c>
      <c r="AA336" s="431"/>
      <c r="AB336" s="431"/>
      <c r="AC336" s="215"/>
      <c r="AD336" s="869" t="s">
        <v>35</v>
      </c>
      <c r="AE336" s="869"/>
      <c r="AF336" s="869"/>
      <c r="AG336" s="869"/>
    </row>
    <row r="337" spans="1:34" s="61" customFormat="1" ht="18.75" customHeight="1" x14ac:dyDescent="0.15">
      <c r="A337" s="483">
        <v>22</v>
      </c>
      <c r="B337" s="484"/>
      <c r="C337" s="484"/>
      <c r="D337" s="484"/>
      <c r="E337" s="485"/>
      <c r="F337" s="323">
        <v>533</v>
      </c>
      <c r="G337" s="321"/>
      <c r="H337" s="321"/>
      <c r="I337" s="321"/>
      <c r="J337" s="321">
        <v>395</v>
      </c>
      <c r="K337" s="321"/>
      <c r="L337" s="321"/>
      <c r="M337" s="321"/>
      <c r="N337" s="232" t="s">
        <v>162</v>
      </c>
      <c r="O337" s="232"/>
      <c r="P337" s="232"/>
      <c r="Q337" s="232"/>
      <c r="R337" s="321">
        <v>1</v>
      </c>
      <c r="S337" s="321"/>
      <c r="T337" s="321"/>
      <c r="U337" s="321"/>
      <c r="V337" s="321">
        <v>28</v>
      </c>
      <c r="W337" s="321"/>
      <c r="X337" s="321"/>
      <c r="Y337" s="321"/>
      <c r="Z337" s="321">
        <v>84</v>
      </c>
      <c r="AA337" s="321"/>
      <c r="AB337" s="321"/>
      <c r="AC337" s="321"/>
      <c r="AD337" s="321">
        <v>11</v>
      </c>
      <c r="AE337" s="321"/>
      <c r="AF337" s="321"/>
      <c r="AG337" s="321"/>
      <c r="AH337" s="101"/>
    </row>
    <row r="338" spans="1:34" s="101" customFormat="1" ht="18.75" customHeight="1" x14ac:dyDescent="0.15">
      <c r="A338" s="335">
        <v>27</v>
      </c>
      <c r="B338" s="336"/>
      <c r="C338" s="336"/>
      <c r="D338" s="336"/>
      <c r="E338" s="337"/>
      <c r="F338" s="321">
        <v>459</v>
      </c>
      <c r="G338" s="321"/>
      <c r="H338" s="321"/>
      <c r="I338" s="321"/>
      <c r="J338" s="321">
        <v>326</v>
      </c>
      <c r="K338" s="321"/>
      <c r="L338" s="321"/>
      <c r="M338" s="321"/>
      <c r="N338" s="232" t="s">
        <v>162</v>
      </c>
      <c r="O338" s="232"/>
      <c r="P338" s="232"/>
      <c r="Q338" s="232"/>
      <c r="R338" s="321">
        <v>5</v>
      </c>
      <c r="S338" s="321"/>
      <c r="T338" s="321"/>
      <c r="U338" s="321"/>
      <c r="V338" s="321">
        <v>22</v>
      </c>
      <c r="W338" s="321"/>
      <c r="X338" s="321"/>
      <c r="Y338" s="321"/>
      <c r="Z338" s="321">
        <v>85</v>
      </c>
      <c r="AA338" s="321"/>
      <c r="AB338" s="321"/>
      <c r="AC338" s="321"/>
      <c r="AD338" s="321">
        <v>10</v>
      </c>
      <c r="AE338" s="321"/>
      <c r="AF338" s="321"/>
      <c r="AG338" s="321"/>
      <c r="AH338" s="61"/>
    </row>
    <row r="339" spans="1:34" s="4" customFormat="1" ht="18.75" customHeight="1" x14ac:dyDescent="0.15">
      <c r="A339" s="451" t="s">
        <v>489</v>
      </c>
      <c r="B339" s="452"/>
      <c r="C339" s="452"/>
      <c r="D339" s="452"/>
      <c r="E339" s="453"/>
      <c r="F339" s="334">
        <v>416</v>
      </c>
      <c r="G339" s="322"/>
      <c r="H339" s="322"/>
      <c r="I339" s="322"/>
      <c r="J339" s="322">
        <v>308</v>
      </c>
      <c r="K339" s="322"/>
      <c r="L339" s="322"/>
      <c r="M339" s="322"/>
      <c r="N339" s="224" t="s">
        <v>494</v>
      </c>
      <c r="O339" s="224"/>
      <c r="P339" s="224"/>
      <c r="Q339" s="224"/>
      <c r="R339" s="322">
        <v>7</v>
      </c>
      <c r="S339" s="322"/>
      <c r="T339" s="322"/>
      <c r="U339" s="322"/>
      <c r="V339" s="322">
        <v>22</v>
      </c>
      <c r="W339" s="322"/>
      <c r="X339" s="322"/>
      <c r="Y339" s="322"/>
      <c r="Z339" s="322">
        <v>65</v>
      </c>
      <c r="AA339" s="322"/>
      <c r="AB339" s="322"/>
      <c r="AC339" s="322"/>
      <c r="AD339" s="322">
        <v>6</v>
      </c>
      <c r="AE339" s="322"/>
      <c r="AF339" s="322"/>
      <c r="AG339" s="322"/>
      <c r="AH339" s="101"/>
    </row>
    <row r="340" spans="1:34" s="101" customFormat="1" ht="15.95" customHeight="1" x14ac:dyDescent="0.15">
      <c r="A340" s="76" t="s">
        <v>495</v>
      </c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  <c r="AA340" s="74"/>
      <c r="AB340" s="74"/>
      <c r="AC340" s="74"/>
      <c r="AD340" s="74"/>
      <c r="AE340" s="74"/>
      <c r="AF340" s="74"/>
      <c r="AG340" s="74"/>
      <c r="AH340" s="4"/>
    </row>
    <row r="341" spans="1:34" s="101" customFormat="1" ht="20.100000000000001" customHeight="1" x14ac:dyDescent="0.15">
      <c r="A341" s="4"/>
      <c r="B341" s="4"/>
      <c r="C341" s="128"/>
      <c r="D341" s="128"/>
      <c r="E341" s="128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8"/>
      <c r="T341" s="128"/>
      <c r="U341" s="128"/>
      <c r="V341" s="128"/>
      <c r="W341" s="128"/>
      <c r="X341" s="128"/>
      <c r="Y341" s="128"/>
      <c r="Z341" s="128"/>
      <c r="AA341" s="128"/>
      <c r="AB341" s="128"/>
      <c r="AC341" s="128"/>
      <c r="AD341" s="128"/>
      <c r="AE341" s="128"/>
      <c r="AF341" s="128"/>
      <c r="AG341" s="128"/>
    </row>
    <row r="342" spans="1:34" s="101" customFormat="1" ht="15.95" customHeight="1" x14ac:dyDescent="0.15">
      <c r="A342" s="78" t="s">
        <v>423</v>
      </c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113"/>
      <c r="Z342" s="113"/>
      <c r="AA342" s="113"/>
      <c r="AD342" s="113"/>
      <c r="AE342" s="113"/>
      <c r="AF342" s="113"/>
      <c r="AG342" s="87"/>
    </row>
    <row r="343" spans="1:34" s="101" customFormat="1" ht="20.100000000000001" customHeight="1" x14ac:dyDescent="0.15">
      <c r="A343" s="3"/>
      <c r="B343" s="3" t="s">
        <v>136</v>
      </c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113"/>
      <c r="Z343" s="113"/>
      <c r="AA343" s="113"/>
      <c r="AD343" s="113"/>
      <c r="AE343" s="113"/>
      <c r="AF343" s="113"/>
      <c r="AG343" s="87"/>
    </row>
    <row r="344" spans="1:34" s="101" customFormat="1" ht="20.100000000000001" customHeight="1" x14ac:dyDescent="0.15">
      <c r="A344" s="122"/>
      <c r="B344" s="115"/>
      <c r="C344" s="115"/>
      <c r="D344" s="115"/>
      <c r="E344" s="114" t="s">
        <v>38</v>
      </c>
      <c r="F344" s="512" t="s">
        <v>50</v>
      </c>
      <c r="G344" s="510"/>
      <c r="H344" s="510"/>
      <c r="I344" s="510"/>
      <c r="J344" s="510" t="s">
        <v>156</v>
      </c>
      <c r="K344" s="510"/>
      <c r="L344" s="510"/>
      <c r="M344" s="510"/>
      <c r="N344" s="510" t="s">
        <v>230</v>
      </c>
      <c r="O344" s="510"/>
      <c r="P344" s="510"/>
      <c r="Q344" s="510"/>
      <c r="R344" s="510" t="s">
        <v>231</v>
      </c>
      <c r="S344" s="510"/>
      <c r="T344" s="510"/>
      <c r="U344" s="510"/>
      <c r="V344" s="510" t="s">
        <v>157</v>
      </c>
      <c r="W344" s="510"/>
      <c r="X344" s="510"/>
      <c r="Y344" s="510"/>
      <c r="Z344" s="510" t="s">
        <v>232</v>
      </c>
      <c r="AA344" s="510"/>
      <c r="AB344" s="510"/>
      <c r="AC344" s="510"/>
      <c r="AD344" s="678" t="s">
        <v>177</v>
      </c>
      <c r="AE344" s="678"/>
      <c r="AF344" s="678"/>
      <c r="AG344" s="678"/>
    </row>
    <row r="345" spans="1:34" s="101" customFormat="1" ht="20.100000000000001" customHeight="1" x14ac:dyDescent="0.15">
      <c r="A345" s="120" t="s">
        <v>181</v>
      </c>
      <c r="B345" s="117"/>
      <c r="C345" s="117"/>
      <c r="D345" s="117"/>
      <c r="E345" s="118"/>
      <c r="F345" s="513"/>
      <c r="G345" s="511"/>
      <c r="H345" s="511"/>
      <c r="I345" s="511"/>
      <c r="J345" s="511"/>
      <c r="K345" s="511"/>
      <c r="L345" s="511"/>
      <c r="M345" s="511"/>
      <c r="N345" s="511"/>
      <c r="O345" s="511"/>
      <c r="P345" s="511"/>
      <c r="Q345" s="511"/>
      <c r="R345" s="511"/>
      <c r="S345" s="511"/>
      <c r="T345" s="511"/>
      <c r="U345" s="511"/>
      <c r="V345" s="511"/>
      <c r="W345" s="511"/>
      <c r="X345" s="511"/>
      <c r="Y345" s="511"/>
      <c r="Z345" s="511"/>
      <c r="AA345" s="511"/>
      <c r="AB345" s="511"/>
      <c r="AC345" s="511"/>
      <c r="AD345" s="679"/>
      <c r="AE345" s="679"/>
      <c r="AF345" s="679"/>
      <c r="AG345" s="679"/>
    </row>
    <row r="346" spans="1:34" s="101" customFormat="1" ht="18.75" customHeight="1" x14ac:dyDescent="0.15">
      <c r="A346" s="483">
        <v>22</v>
      </c>
      <c r="B346" s="484"/>
      <c r="C346" s="484"/>
      <c r="D346" s="484"/>
      <c r="E346" s="485"/>
      <c r="F346" s="670" t="s">
        <v>388</v>
      </c>
      <c r="G346" s="232"/>
      <c r="H346" s="232"/>
      <c r="I346" s="232"/>
      <c r="J346" s="232" t="s">
        <v>388</v>
      </c>
      <c r="K346" s="232"/>
      <c r="L346" s="232"/>
      <c r="M346" s="232"/>
      <c r="N346" s="232" t="s">
        <v>190</v>
      </c>
      <c r="O346" s="232"/>
      <c r="P346" s="232"/>
      <c r="Q346" s="232"/>
      <c r="R346" s="232">
        <v>15</v>
      </c>
      <c r="S346" s="232"/>
      <c r="T346" s="232"/>
      <c r="U346" s="232"/>
      <c r="V346" s="232">
        <v>151</v>
      </c>
      <c r="W346" s="232"/>
      <c r="X346" s="232"/>
      <c r="Y346" s="232"/>
      <c r="Z346" s="232">
        <v>322</v>
      </c>
      <c r="AA346" s="232"/>
      <c r="AB346" s="232"/>
      <c r="AC346" s="232"/>
      <c r="AD346" s="232">
        <v>2184</v>
      </c>
      <c r="AE346" s="232"/>
      <c r="AF346" s="232"/>
      <c r="AG346" s="232"/>
    </row>
    <row r="347" spans="1:34" s="101" customFormat="1" ht="18.75" customHeight="1" x14ac:dyDescent="0.15">
      <c r="A347" s="335">
        <v>27</v>
      </c>
      <c r="B347" s="336"/>
      <c r="C347" s="336"/>
      <c r="D347" s="336"/>
      <c r="E347" s="337"/>
      <c r="F347" s="232" t="s">
        <v>388</v>
      </c>
      <c r="G347" s="232"/>
      <c r="H347" s="232"/>
      <c r="I347" s="232"/>
      <c r="J347" s="232">
        <v>28402</v>
      </c>
      <c r="K347" s="232"/>
      <c r="L347" s="232"/>
      <c r="M347" s="232"/>
      <c r="N347" s="232" t="s">
        <v>388</v>
      </c>
      <c r="O347" s="232"/>
      <c r="P347" s="232"/>
      <c r="Q347" s="232"/>
      <c r="R347" s="232" t="s">
        <v>388</v>
      </c>
      <c r="S347" s="232"/>
      <c r="T347" s="232"/>
      <c r="U347" s="232"/>
      <c r="V347" s="232">
        <v>74</v>
      </c>
      <c r="W347" s="232"/>
      <c r="X347" s="232"/>
      <c r="Y347" s="232"/>
      <c r="Z347" s="232">
        <v>136</v>
      </c>
      <c r="AA347" s="232"/>
      <c r="AB347" s="232"/>
      <c r="AC347" s="232"/>
      <c r="AD347" s="232">
        <v>1739</v>
      </c>
      <c r="AE347" s="232"/>
      <c r="AF347" s="232"/>
      <c r="AG347" s="232"/>
    </row>
    <row r="348" spans="1:34" s="4" customFormat="1" ht="18.75" customHeight="1" x14ac:dyDescent="0.15">
      <c r="A348" s="451" t="s">
        <v>489</v>
      </c>
      <c r="B348" s="452"/>
      <c r="C348" s="452"/>
      <c r="D348" s="452"/>
      <c r="E348" s="453"/>
      <c r="F348" s="224" t="s">
        <v>388</v>
      </c>
      <c r="G348" s="224"/>
      <c r="H348" s="224"/>
      <c r="I348" s="224"/>
      <c r="J348" s="224">
        <v>33396</v>
      </c>
      <c r="K348" s="224"/>
      <c r="L348" s="224"/>
      <c r="M348" s="224"/>
      <c r="N348" s="224" t="s">
        <v>501</v>
      </c>
      <c r="O348" s="224"/>
      <c r="P348" s="224"/>
      <c r="Q348" s="224"/>
      <c r="R348" s="224" t="s">
        <v>388</v>
      </c>
      <c r="S348" s="224"/>
      <c r="T348" s="224"/>
      <c r="U348" s="224"/>
      <c r="V348" s="224" t="s">
        <v>388</v>
      </c>
      <c r="W348" s="224"/>
      <c r="X348" s="224"/>
      <c r="Y348" s="224"/>
      <c r="Z348" s="224" t="s">
        <v>388</v>
      </c>
      <c r="AA348" s="224"/>
      <c r="AB348" s="224"/>
      <c r="AC348" s="224"/>
      <c r="AD348" s="224" t="s">
        <v>502</v>
      </c>
      <c r="AE348" s="224"/>
      <c r="AF348" s="224"/>
      <c r="AG348" s="224"/>
      <c r="AH348" s="101"/>
    </row>
    <row r="349" spans="1:34" s="101" customFormat="1" ht="13.5" customHeight="1" x14ac:dyDescent="0.15">
      <c r="A349" s="76" t="s">
        <v>495</v>
      </c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  <c r="AA349" s="74"/>
      <c r="AB349" s="74"/>
      <c r="AC349" s="74"/>
      <c r="AD349" s="74"/>
      <c r="AE349" s="74"/>
      <c r="AF349" s="74"/>
      <c r="AG349" s="74"/>
      <c r="AH349" s="4"/>
    </row>
    <row r="350" spans="1:34" s="101" customFormat="1" ht="15.95" customHeight="1" x14ac:dyDescent="0.15">
      <c r="A350" s="49" t="s">
        <v>166</v>
      </c>
      <c r="B350" s="127"/>
      <c r="C350" s="127"/>
      <c r="D350" s="127"/>
      <c r="E350" s="127"/>
      <c r="F350" s="127"/>
      <c r="G350" s="127"/>
      <c r="H350" s="127"/>
      <c r="I350" s="127"/>
      <c r="J350" s="127"/>
      <c r="K350" s="127"/>
      <c r="L350" s="127"/>
      <c r="M350" s="127"/>
      <c r="N350" s="127"/>
      <c r="O350" s="127"/>
      <c r="P350" s="127"/>
      <c r="Q350" s="127"/>
      <c r="R350" s="127"/>
      <c r="S350" s="127"/>
      <c r="T350" s="127"/>
      <c r="U350" s="127"/>
      <c r="V350" s="127"/>
      <c r="W350" s="127"/>
      <c r="X350" s="127"/>
      <c r="Y350" s="127"/>
      <c r="Z350" s="127"/>
      <c r="AA350" s="127"/>
      <c r="AB350" s="127"/>
      <c r="AC350" s="127"/>
      <c r="AD350" s="127"/>
      <c r="AE350" s="127"/>
      <c r="AF350" s="127"/>
      <c r="AG350" s="127"/>
    </row>
    <row r="351" spans="1:34" s="101" customFormat="1" ht="20.100000000000001" customHeight="1" x14ac:dyDescent="0.15">
      <c r="A351" s="4"/>
      <c r="B351" s="4"/>
      <c r="C351" s="128"/>
      <c r="D351" s="128"/>
      <c r="E351" s="128"/>
      <c r="F351" s="128"/>
      <c r="G351" s="128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8"/>
      <c r="T351" s="128"/>
      <c r="U351" s="128"/>
      <c r="V351" s="128"/>
      <c r="W351" s="128"/>
      <c r="X351" s="128"/>
      <c r="Y351" s="128"/>
      <c r="Z351" s="128"/>
      <c r="AA351" s="128"/>
      <c r="AB351" s="128"/>
      <c r="AC351" s="128"/>
      <c r="AD351" s="128"/>
      <c r="AE351" s="128"/>
      <c r="AF351" s="128"/>
      <c r="AG351" s="128"/>
    </row>
    <row r="352" spans="1:34" s="101" customFormat="1" ht="15.95" customHeight="1" x14ac:dyDescent="0.15">
      <c r="A352" s="78" t="s">
        <v>424</v>
      </c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113"/>
      <c r="Z352" s="113"/>
      <c r="AA352" s="113"/>
      <c r="AD352" s="113"/>
      <c r="AE352" s="113"/>
      <c r="AF352" s="113"/>
      <c r="AG352" s="87"/>
    </row>
    <row r="353" spans="1:33" s="101" customFormat="1" ht="20.100000000000001" customHeight="1" x14ac:dyDescent="0.15">
      <c r="A353" s="3"/>
      <c r="B353" s="3" t="s">
        <v>136</v>
      </c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113"/>
      <c r="Z353" s="113"/>
      <c r="AA353" s="113"/>
      <c r="AD353" s="113"/>
      <c r="AE353" s="113"/>
      <c r="AF353" s="113"/>
      <c r="AG353" s="87"/>
    </row>
    <row r="354" spans="1:33" s="101" customFormat="1" ht="20.100000000000001" customHeight="1" x14ac:dyDescent="0.15">
      <c r="A354" s="122"/>
      <c r="B354" s="115"/>
      <c r="C354" s="115"/>
      <c r="D354" s="115"/>
      <c r="E354" s="114" t="s">
        <v>38</v>
      </c>
      <c r="F354" s="204" t="s">
        <v>158</v>
      </c>
      <c r="G354" s="205"/>
      <c r="H354" s="205"/>
      <c r="I354" s="516"/>
      <c r="J354" s="441" t="s">
        <v>159</v>
      </c>
      <c r="K354" s="441"/>
      <c r="L354" s="441"/>
      <c r="M354" s="441"/>
      <c r="N354" s="441"/>
      <c r="O354" s="441"/>
      <c r="P354" s="441"/>
      <c r="Q354" s="441"/>
      <c r="R354" s="441" t="s">
        <v>160</v>
      </c>
      <c r="S354" s="441"/>
      <c r="T354" s="441"/>
      <c r="U354" s="441"/>
      <c r="V354" s="1000" t="s">
        <v>248</v>
      </c>
      <c r="W354" s="1001"/>
      <c r="X354" s="1001"/>
      <c r="Y354" s="1001"/>
      <c r="Z354" s="1001"/>
      <c r="AA354" s="1001"/>
      <c r="AB354" s="1001"/>
      <c r="AC354" s="1001"/>
      <c r="AD354" s="1001"/>
      <c r="AE354" s="1001"/>
      <c r="AF354" s="1001"/>
      <c r="AG354" s="1002"/>
    </row>
    <row r="355" spans="1:33" s="101" customFormat="1" ht="20.100000000000001" customHeight="1" x14ac:dyDescent="0.15">
      <c r="A355" s="63"/>
      <c r="B355" s="2"/>
      <c r="C355" s="2"/>
      <c r="D355" s="2"/>
      <c r="E355" s="66"/>
      <c r="F355" s="207"/>
      <c r="G355" s="208"/>
      <c r="H355" s="208"/>
      <c r="I355" s="369"/>
      <c r="J355" s="514" t="s">
        <v>0</v>
      </c>
      <c r="K355" s="514"/>
      <c r="L355" s="514"/>
      <c r="M355" s="514"/>
      <c r="N355" s="671" t="s">
        <v>348</v>
      </c>
      <c r="O355" s="672"/>
      <c r="P355" s="672"/>
      <c r="Q355" s="672"/>
      <c r="R355" s="442"/>
      <c r="S355" s="442"/>
      <c r="T355" s="442"/>
      <c r="U355" s="442"/>
      <c r="V355" s="442" t="s">
        <v>1</v>
      </c>
      <c r="W355" s="442"/>
      <c r="X355" s="442"/>
      <c r="Y355" s="442"/>
      <c r="Z355" s="999" t="s">
        <v>2</v>
      </c>
      <c r="AA355" s="999"/>
      <c r="AB355" s="999"/>
      <c r="AC355" s="999"/>
      <c r="AD355" s="956" t="s">
        <v>209</v>
      </c>
      <c r="AE355" s="956"/>
      <c r="AF355" s="956"/>
      <c r="AG355" s="956"/>
    </row>
    <row r="356" spans="1:33" s="101" customFormat="1" ht="20.100000000000001" customHeight="1" x14ac:dyDescent="0.15">
      <c r="A356" s="120" t="s">
        <v>181</v>
      </c>
      <c r="B356" s="117"/>
      <c r="C356" s="117"/>
      <c r="D356" s="117"/>
      <c r="E356" s="118"/>
      <c r="F356" s="515" t="s">
        <v>3</v>
      </c>
      <c r="G356" s="515"/>
      <c r="H356" s="515"/>
      <c r="I356" s="515"/>
      <c r="J356" s="523" t="s">
        <v>3</v>
      </c>
      <c r="K356" s="523"/>
      <c r="L356" s="523"/>
      <c r="M356" s="523"/>
      <c r="N356" s="672"/>
      <c r="O356" s="672"/>
      <c r="P356" s="672"/>
      <c r="Q356" s="672"/>
      <c r="R356" s="515" t="s">
        <v>3</v>
      </c>
      <c r="S356" s="515"/>
      <c r="T356" s="515"/>
      <c r="U356" s="515"/>
      <c r="V356" s="518" t="s">
        <v>4</v>
      </c>
      <c r="W356" s="518"/>
      <c r="X356" s="518"/>
      <c r="Y356" s="518"/>
      <c r="Z356" s="515" t="s">
        <v>4</v>
      </c>
      <c r="AA356" s="515"/>
      <c r="AB356" s="515"/>
      <c r="AC356" s="515"/>
      <c r="AD356" s="515" t="s">
        <v>4</v>
      </c>
      <c r="AE356" s="515"/>
      <c r="AF356" s="515"/>
      <c r="AG356" s="515"/>
    </row>
    <row r="357" spans="1:33" s="101" customFormat="1" ht="20.100000000000001" customHeight="1" x14ac:dyDescent="0.15">
      <c r="A357" s="673">
        <v>30</v>
      </c>
      <c r="B357" s="674"/>
      <c r="C357" s="674"/>
      <c r="D357" s="674"/>
      <c r="E357" s="675"/>
      <c r="F357" s="670" t="s">
        <v>162</v>
      </c>
      <c r="G357" s="232"/>
      <c r="H357" s="232"/>
      <c r="I357" s="232"/>
      <c r="J357" s="232" t="s">
        <v>162</v>
      </c>
      <c r="K357" s="232"/>
      <c r="L357" s="232"/>
      <c r="M357" s="232"/>
      <c r="N357" s="232" t="s">
        <v>162</v>
      </c>
      <c r="O357" s="232"/>
      <c r="P357" s="232"/>
      <c r="Q357" s="232"/>
      <c r="R357" s="232" t="s">
        <v>388</v>
      </c>
      <c r="S357" s="232"/>
      <c r="T357" s="232"/>
      <c r="U357" s="232"/>
      <c r="V357" s="232" t="s">
        <v>162</v>
      </c>
      <c r="W357" s="232"/>
      <c r="X357" s="232"/>
      <c r="Y357" s="232"/>
      <c r="Z357" s="210">
        <v>145</v>
      </c>
      <c r="AA357" s="210"/>
      <c r="AB357" s="210"/>
      <c r="AC357" s="210"/>
      <c r="AD357" s="232" t="s">
        <v>162</v>
      </c>
      <c r="AE357" s="232"/>
      <c r="AF357" s="232"/>
      <c r="AG357" s="232"/>
    </row>
    <row r="358" spans="1:33" s="101" customFormat="1" ht="20.100000000000001" customHeight="1" x14ac:dyDescent="0.15">
      <c r="A358" s="465">
        <v>31</v>
      </c>
      <c r="B358" s="466"/>
      <c r="C358" s="466"/>
      <c r="D358" s="466"/>
      <c r="E358" s="467"/>
      <c r="F358" s="670" t="s">
        <v>162</v>
      </c>
      <c r="G358" s="232"/>
      <c r="H358" s="232"/>
      <c r="I358" s="232"/>
      <c r="J358" s="232" t="s">
        <v>162</v>
      </c>
      <c r="K358" s="232"/>
      <c r="L358" s="232"/>
      <c r="M358" s="232"/>
      <c r="N358" s="232" t="s">
        <v>162</v>
      </c>
      <c r="O358" s="232"/>
      <c r="P358" s="232"/>
      <c r="Q358" s="232"/>
      <c r="R358" s="232" t="s">
        <v>388</v>
      </c>
      <c r="S358" s="232"/>
      <c r="T358" s="232"/>
      <c r="U358" s="232"/>
      <c r="V358" s="232" t="s">
        <v>162</v>
      </c>
      <c r="W358" s="232"/>
      <c r="X358" s="232"/>
      <c r="Y358" s="232"/>
      <c r="Z358" s="232">
        <v>94</v>
      </c>
      <c r="AA358" s="232"/>
      <c r="AB358" s="232"/>
      <c r="AC358" s="232"/>
      <c r="AD358" s="232" t="s">
        <v>162</v>
      </c>
      <c r="AE358" s="232"/>
      <c r="AF358" s="232"/>
      <c r="AG358" s="232"/>
    </row>
    <row r="359" spans="1:33" s="101" customFormat="1" ht="20.100000000000001" customHeight="1" x14ac:dyDescent="0.15">
      <c r="A359" s="457" t="s">
        <v>449</v>
      </c>
      <c r="B359" s="458"/>
      <c r="C359" s="458"/>
      <c r="D359" s="458"/>
      <c r="E359" s="459"/>
      <c r="F359" s="670" t="s">
        <v>459</v>
      </c>
      <c r="G359" s="232"/>
      <c r="H359" s="232"/>
      <c r="I359" s="232"/>
      <c r="J359" s="232" t="s">
        <v>469</v>
      </c>
      <c r="K359" s="232"/>
      <c r="L359" s="232"/>
      <c r="M359" s="232"/>
      <c r="N359" s="232" t="s">
        <v>470</v>
      </c>
      <c r="O359" s="232"/>
      <c r="P359" s="232"/>
      <c r="Q359" s="232"/>
      <c r="R359" s="232">
        <v>16</v>
      </c>
      <c r="S359" s="232"/>
      <c r="T359" s="232"/>
      <c r="U359" s="232"/>
      <c r="V359" s="232" t="s">
        <v>470</v>
      </c>
      <c r="W359" s="232"/>
      <c r="X359" s="232"/>
      <c r="Y359" s="232"/>
      <c r="Z359" s="232">
        <v>85</v>
      </c>
      <c r="AA359" s="232"/>
      <c r="AB359" s="232"/>
      <c r="AC359" s="232"/>
      <c r="AD359" s="232" t="s">
        <v>471</v>
      </c>
      <c r="AE359" s="232"/>
      <c r="AF359" s="232"/>
      <c r="AG359" s="232"/>
    </row>
    <row r="360" spans="1:33" s="101" customFormat="1" ht="20.100000000000001" customHeight="1" x14ac:dyDescent="0.15">
      <c r="A360" s="135"/>
      <c r="B360" s="135"/>
      <c r="C360" s="136"/>
      <c r="D360" s="136"/>
      <c r="E360" s="137"/>
      <c r="F360" s="138"/>
      <c r="G360" s="138"/>
      <c r="H360" s="138"/>
      <c r="I360" s="138"/>
      <c r="J360" s="139"/>
      <c r="K360" s="139"/>
      <c r="L360" s="139"/>
      <c r="M360" s="139"/>
      <c r="N360" s="139"/>
      <c r="O360" s="139"/>
      <c r="P360" s="139"/>
      <c r="Q360" s="139"/>
      <c r="R360" s="138"/>
      <c r="S360" s="138"/>
      <c r="T360" s="138"/>
      <c r="U360" s="138"/>
      <c r="V360" s="139"/>
      <c r="W360" s="139"/>
      <c r="X360" s="139"/>
      <c r="Y360" s="139"/>
      <c r="Z360" s="139"/>
      <c r="AA360" s="139"/>
      <c r="AB360" s="139"/>
      <c r="AC360" s="139"/>
      <c r="AD360" s="139"/>
      <c r="AE360" s="139"/>
      <c r="AF360" s="139"/>
      <c r="AG360" s="139"/>
    </row>
    <row r="361" spans="1:33" s="101" customFormat="1" ht="15.95" customHeight="1" x14ac:dyDescent="0.15">
      <c r="A361" s="121"/>
      <c r="B361" s="121"/>
      <c r="C361" s="121"/>
      <c r="D361" s="121"/>
      <c r="E361" s="121"/>
      <c r="F361" s="121"/>
      <c r="G361" s="37"/>
      <c r="H361" s="113"/>
      <c r="K361" s="37"/>
      <c r="AD361" s="113"/>
      <c r="AE361" s="113"/>
      <c r="AF361" s="113"/>
      <c r="AG361" s="87"/>
    </row>
    <row r="362" spans="1:33" s="101" customFormat="1" ht="20.100000000000001" customHeight="1" x14ac:dyDescent="0.15">
      <c r="Y362" s="90" t="s">
        <v>151</v>
      </c>
      <c r="AB362" s="87"/>
    </row>
    <row r="363" spans="1:33" s="101" customFormat="1" ht="20.100000000000001" customHeight="1" x14ac:dyDescent="0.15">
      <c r="A363" s="517" t="s">
        <v>5</v>
      </c>
      <c r="B363" s="517"/>
      <c r="C363" s="517"/>
      <c r="D363" s="517"/>
      <c r="E363" s="517"/>
      <c r="F363" s="517"/>
      <c r="G363" s="517"/>
      <c r="H363" s="517"/>
      <c r="I363" s="517"/>
      <c r="J363" s="517"/>
      <c r="K363" s="517"/>
      <c r="L363" s="517"/>
      <c r="M363" s="517"/>
      <c r="N363" s="517"/>
      <c r="O363" s="517"/>
      <c r="P363" s="517"/>
      <c r="Q363" s="517"/>
      <c r="R363" s="517"/>
      <c r="S363" s="517"/>
      <c r="T363" s="517"/>
      <c r="U363" s="517"/>
      <c r="V363" s="517"/>
      <c r="W363" s="517"/>
      <c r="X363" s="517"/>
      <c r="Y363" s="517"/>
      <c r="Z363" s="146"/>
      <c r="AB363" s="87"/>
    </row>
    <row r="364" spans="1:33" s="101" customFormat="1" ht="20.100000000000001" customHeight="1" x14ac:dyDescent="0.15">
      <c r="A364" s="506" t="s">
        <v>365</v>
      </c>
      <c r="B364" s="506"/>
      <c r="C364" s="506"/>
      <c r="D364" s="506"/>
      <c r="E364" s="506"/>
      <c r="F364" s="507" t="s">
        <v>366</v>
      </c>
      <c r="G364" s="508"/>
      <c r="H364" s="508"/>
      <c r="I364" s="508"/>
      <c r="J364" s="509"/>
      <c r="K364" s="507" t="s">
        <v>367</v>
      </c>
      <c r="L364" s="508"/>
      <c r="M364" s="508"/>
      <c r="N364" s="508"/>
      <c r="O364" s="509"/>
      <c r="P364" s="507" t="s">
        <v>368</v>
      </c>
      <c r="Q364" s="508"/>
      <c r="R364" s="508"/>
      <c r="S364" s="508"/>
      <c r="T364" s="509"/>
      <c r="U364" s="506" t="s">
        <v>178</v>
      </c>
      <c r="V364" s="506"/>
      <c r="W364" s="506"/>
      <c r="X364" s="506"/>
      <c r="Y364" s="569"/>
      <c r="AB364" s="87"/>
    </row>
    <row r="365" spans="1:33" s="101" customFormat="1" ht="18" customHeight="1" x14ac:dyDescent="0.15">
      <c r="A365" s="210">
        <v>31</v>
      </c>
      <c r="B365" s="210"/>
      <c r="C365" s="210"/>
      <c r="D365" s="210"/>
      <c r="E365" s="210"/>
      <c r="F365" s="210">
        <v>35</v>
      </c>
      <c r="G365" s="210"/>
      <c r="H365" s="210"/>
      <c r="I365" s="210"/>
      <c r="J365" s="210"/>
      <c r="K365" s="210">
        <v>15</v>
      </c>
      <c r="L365" s="210"/>
      <c r="M365" s="210"/>
      <c r="N365" s="210"/>
      <c r="O365" s="210"/>
      <c r="P365" s="210">
        <v>11</v>
      </c>
      <c r="Q365" s="210"/>
      <c r="R365" s="210"/>
      <c r="S365" s="210"/>
      <c r="T365" s="210"/>
      <c r="U365" s="210">
        <v>8</v>
      </c>
      <c r="V365" s="210"/>
      <c r="W365" s="210"/>
      <c r="X365" s="210"/>
      <c r="Y365" s="962"/>
      <c r="AB365" s="87"/>
    </row>
    <row r="366" spans="1:33" s="101" customFormat="1" ht="18" customHeight="1" x14ac:dyDescent="0.15">
      <c r="A366" s="232">
        <v>26</v>
      </c>
      <c r="B366" s="232"/>
      <c r="C366" s="232"/>
      <c r="D366" s="232"/>
      <c r="E366" s="232"/>
      <c r="F366" s="232">
        <v>30</v>
      </c>
      <c r="G366" s="232"/>
      <c r="H366" s="232"/>
      <c r="I366" s="232"/>
      <c r="J366" s="232"/>
      <c r="K366" s="232">
        <v>7</v>
      </c>
      <c r="L366" s="232"/>
      <c r="M366" s="232"/>
      <c r="N366" s="232"/>
      <c r="O366" s="232"/>
      <c r="P366" s="232">
        <v>10</v>
      </c>
      <c r="Q366" s="232"/>
      <c r="R366" s="232"/>
      <c r="S366" s="232"/>
      <c r="T366" s="232"/>
      <c r="U366" s="232">
        <v>13</v>
      </c>
      <c r="V366" s="232"/>
      <c r="W366" s="232"/>
      <c r="X366" s="232"/>
      <c r="Y366" s="849"/>
      <c r="AB366" s="87"/>
    </row>
    <row r="367" spans="1:33" s="4" customFormat="1" ht="18" customHeight="1" x14ac:dyDescent="0.15">
      <c r="A367" s="530">
        <v>65</v>
      </c>
      <c r="B367" s="530"/>
      <c r="C367" s="530"/>
      <c r="D367" s="530"/>
      <c r="E367" s="677"/>
      <c r="F367" s="224">
        <v>32</v>
      </c>
      <c r="G367" s="224"/>
      <c r="H367" s="224"/>
      <c r="I367" s="224"/>
      <c r="J367" s="224"/>
      <c r="K367" s="529"/>
      <c r="L367" s="530"/>
      <c r="M367" s="530"/>
      <c r="N367" s="530"/>
      <c r="O367" s="530"/>
      <c r="P367" s="530">
        <v>17</v>
      </c>
      <c r="Q367" s="530"/>
      <c r="R367" s="530"/>
      <c r="S367" s="530"/>
      <c r="T367" s="677"/>
      <c r="U367" s="224">
        <v>11</v>
      </c>
      <c r="V367" s="224"/>
      <c r="W367" s="224"/>
      <c r="X367" s="224"/>
      <c r="Y367" s="848"/>
      <c r="Z367" s="87"/>
      <c r="AA367" s="87"/>
      <c r="AB367" s="87"/>
      <c r="AC367" s="101"/>
    </row>
    <row r="368" spans="1:33" s="4" customFormat="1" ht="13.5" customHeight="1" x14ac:dyDescent="0.15">
      <c r="P368" s="74"/>
      <c r="Q368" s="74"/>
      <c r="R368" s="74"/>
      <c r="S368" s="74"/>
      <c r="T368" s="74"/>
      <c r="U368" s="74"/>
      <c r="V368" s="74"/>
      <c r="W368" s="74"/>
      <c r="X368" s="74"/>
      <c r="Y368" s="74" t="s">
        <v>344</v>
      </c>
      <c r="Z368" s="74"/>
      <c r="AA368" s="74"/>
      <c r="AB368" s="74"/>
    </row>
    <row r="369" spans="1:34" s="101" customFormat="1" ht="15.95" customHeight="1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  <c r="AA369" s="74"/>
      <c r="AB369" s="74"/>
      <c r="AC369" s="74"/>
      <c r="AD369" s="74"/>
      <c r="AE369" s="74"/>
      <c r="AF369" s="74"/>
      <c r="AG369" s="74"/>
      <c r="AH369" s="4"/>
    </row>
    <row r="370" spans="1:34" s="125" customFormat="1" ht="20.100000000000001" customHeight="1" x14ac:dyDescent="0.15">
      <c r="A370" s="121"/>
      <c r="B370" s="121"/>
      <c r="C370" s="121"/>
      <c r="D370" s="121"/>
      <c r="E370" s="121"/>
      <c r="F370" s="121"/>
      <c r="G370" s="37"/>
      <c r="H370" s="113"/>
      <c r="I370" s="113"/>
      <c r="J370" s="113"/>
      <c r="K370" s="113"/>
      <c r="L370" s="37"/>
      <c r="M370" s="37"/>
      <c r="N370" s="37"/>
      <c r="O370" s="113"/>
      <c r="P370" s="113"/>
      <c r="Q370" s="113"/>
      <c r="R370" s="37"/>
      <c r="S370" s="37"/>
      <c r="T370" s="113"/>
      <c r="U370" s="113"/>
      <c r="V370" s="113"/>
      <c r="W370" s="37"/>
      <c r="X370" s="101"/>
      <c r="Y370" s="113"/>
      <c r="Z370" s="113"/>
      <c r="AA370" s="113"/>
      <c r="AB370" s="101"/>
      <c r="AC370" s="101"/>
      <c r="AD370" s="113"/>
      <c r="AE370" s="113"/>
      <c r="AF370" s="113"/>
      <c r="AG370" s="87"/>
      <c r="AH370" s="101"/>
    </row>
    <row r="371" spans="1:34" s="101" customFormat="1" ht="15.95" customHeight="1" x14ac:dyDescent="0.15">
      <c r="A371" s="78"/>
      <c r="B371" s="69"/>
      <c r="C371" s="69"/>
      <c r="D371" s="69"/>
      <c r="E371" s="69"/>
      <c r="F371" s="69"/>
      <c r="G371" s="123"/>
      <c r="H371" s="124"/>
      <c r="I371" s="124"/>
      <c r="J371" s="124"/>
      <c r="K371" s="124"/>
      <c r="L371" s="123"/>
      <c r="M371" s="123"/>
      <c r="N371" s="123"/>
      <c r="O371" s="124"/>
      <c r="P371" s="124"/>
      <c r="Q371" s="124"/>
      <c r="R371" s="123"/>
      <c r="S371" s="123"/>
      <c r="T371" s="124"/>
      <c r="U371" s="124"/>
      <c r="V371" s="124"/>
      <c r="W371" s="123"/>
      <c r="X371" s="125"/>
      <c r="Y371" s="124"/>
      <c r="Z371" s="124"/>
      <c r="AA371" s="124"/>
      <c r="AB371" s="125"/>
      <c r="AC371" s="125"/>
      <c r="AD371" s="124"/>
      <c r="AE371" s="124"/>
      <c r="AF371" s="124"/>
      <c r="AG371" s="104"/>
      <c r="AH371" s="125"/>
    </row>
    <row r="372" spans="1:34" s="101" customFormat="1" ht="20.100000000000001" customHeight="1" x14ac:dyDescent="0.15">
      <c r="A372" s="121"/>
      <c r="B372" s="3"/>
      <c r="C372" s="121"/>
      <c r="D372" s="121"/>
      <c r="E372" s="121"/>
      <c r="F372" s="121"/>
      <c r="G372" s="37"/>
      <c r="H372" s="113"/>
      <c r="I372" s="113"/>
      <c r="J372" s="113"/>
      <c r="K372" s="113"/>
      <c r="L372" s="37"/>
      <c r="M372" s="37"/>
      <c r="N372" s="37"/>
      <c r="O372" s="113"/>
      <c r="P372" s="113"/>
      <c r="Q372" s="113"/>
      <c r="R372" s="37"/>
      <c r="S372" s="37"/>
      <c r="T372" s="113"/>
      <c r="U372" s="113"/>
      <c r="V372" s="113"/>
      <c r="W372" s="37"/>
      <c r="X372" s="88" t="s">
        <v>151</v>
      </c>
      <c r="Z372" s="87"/>
      <c r="AA372" s="87"/>
      <c r="AG372" s="87"/>
    </row>
    <row r="373" spans="1:34" s="101" customFormat="1" ht="20.100000000000001" customHeight="1" x14ac:dyDescent="0.15">
      <c r="A373" s="510" t="s">
        <v>155</v>
      </c>
      <c r="B373" s="510"/>
      <c r="C373" s="510"/>
      <c r="D373" s="510"/>
      <c r="E373" s="678" t="s">
        <v>7</v>
      </c>
      <c r="F373" s="678"/>
      <c r="G373" s="678"/>
      <c r="H373" s="678"/>
      <c r="I373" s="678" t="s">
        <v>233</v>
      </c>
      <c r="J373" s="678"/>
      <c r="K373" s="678"/>
      <c r="L373" s="678"/>
      <c r="M373" s="435" t="s">
        <v>234</v>
      </c>
      <c r="N373" s="436"/>
      <c r="O373" s="436"/>
      <c r="P373" s="437"/>
      <c r="Q373" s="435" t="s">
        <v>159</v>
      </c>
      <c r="R373" s="436"/>
      <c r="S373" s="436"/>
      <c r="T373" s="437"/>
      <c r="U373" s="443" t="s">
        <v>235</v>
      </c>
      <c r="V373" s="444"/>
      <c r="W373" s="444"/>
      <c r="X373" s="445"/>
      <c r="Y373" s="129"/>
      <c r="AD373" s="130"/>
      <c r="AE373" s="130"/>
      <c r="AF373" s="130"/>
      <c r="AG373" s="87"/>
    </row>
    <row r="374" spans="1:34" s="101" customFormat="1" ht="20.100000000000001" customHeight="1" x14ac:dyDescent="0.15">
      <c r="A374" s="511"/>
      <c r="B374" s="511"/>
      <c r="C374" s="511"/>
      <c r="D374" s="511"/>
      <c r="E374" s="679"/>
      <c r="F374" s="679"/>
      <c r="G374" s="679"/>
      <c r="H374" s="679"/>
      <c r="I374" s="679"/>
      <c r="J374" s="679"/>
      <c r="K374" s="679"/>
      <c r="L374" s="679"/>
      <c r="M374" s="438"/>
      <c r="N374" s="439"/>
      <c r="O374" s="439"/>
      <c r="P374" s="440"/>
      <c r="Q374" s="438"/>
      <c r="R374" s="439"/>
      <c r="S374" s="439"/>
      <c r="T374" s="440"/>
      <c r="U374" s="446"/>
      <c r="V374" s="447"/>
      <c r="W374" s="447"/>
      <c r="X374" s="448"/>
      <c r="Y374" s="129"/>
      <c r="AD374" s="130"/>
      <c r="AE374" s="130"/>
      <c r="AF374" s="130"/>
      <c r="AG374" s="131"/>
    </row>
    <row r="375" spans="1:34" s="59" customFormat="1" ht="18.75" customHeight="1" x14ac:dyDescent="0.15">
      <c r="A375" s="449">
        <v>1</v>
      </c>
      <c r="B375" s="449"/>
      <c r="C375" s="449"/>
      <c r="D375" s="449"/>
      <c r="E375" s="449">
        <v>9</v>
      </c>
      <c r="F375" s="449"/>
      <c r="G375" s="449"/>
      <c r="H375" s="449"/>
      <c r="I375" s="449">
        <v>3</v>
      </c>
      <c r="J375" s="449"/>
      <c r="K375" s="449"/>
      <c r="L375" s="449"/>
      <c r="M375" s="818">
        <v>1</v>
      </c>
      <c r="N375" s="818"/>
      <c r="O375" s="818"/>
      <c r="P375" s="818"/>
      <c r="Q375" s="818" t="s">
        <v>191</v>
      </c>
      <c r="R375" s="818"/>
      <c r="S375" s="818"/>
      <c r="T375" s="818"/>
      <c r="U375" s="818" t="s">
        <v>162</v>
      </c>
      <c r="V375" s="818"/>
      <c r="W375" s="818"/>
      <c r="X375" s="819"/>
      <c r="Y375" s="132"/>
      <c r="Z375" s="101"/>
      <c r="AA375" s="101"/>
      <c r="AB375" s="101"/>
      <c r="AC375" s="101"/>
      <c r="AD375" s="133"/>
      <c r="AE375" s="133"/>
      <c r="AF375" s="133"/>
      <c r="AG375" s="131"/>
      <c r="AH375" s="101"/>
    </row>
    <row r="376" spans="1:34" s="3" customFormat="1" ht="18.75" customHeight="1" x14ac:dyDescent="0.15">
      <c r="A376" s="449">
        <v>3</v>
      </c>
      <c r="B376" s="449"/>
      <c r="C376" s="449"/>
      <c r="D376" s="449"/>
      <c r="E376" s="449">
        <v>5</v>
      </c>
      <c r="F376" s="449"/>
      <c r="G376" s="449"/>
      <c r="H376" s="449"/>
      <c r="I376" s="449">
        <v>3</v>
      </c>
      <c r="J376" s="449"/>
      <c r="K376" s="449"/>
      <c r="L376" s="449"/>
      <c r="M376" s="449" t="s">
        <v>191</v>
      </c>
      <c r="N376" s="449"/>
      <c r="O376" s="449"/>
      <c r="P376" s="449"/>
      <c r="Q376" s="449" t="s">
        <v>191</v>
      </c>
      <c r="R376" s="449"/>
      <c r="S376" s="449"/>
      <c r="T376" s="449"/>
      <c r="U376" s="449" t="s">
        <v>162</v>
      </c>
      <c r="V376" s="449"/>
      <c r="W376" s="449"/>
      <c r="X376" s="450"/>
      <c r="Y376" s="132"/>
      <c r="Z376" s="59"/>
      <c r="AA376" s="59"/>
      <c r="AB376" s="59"/>
      <c r="AC376" s="59"/>
      <c r="AD376" s="133"/>
      <c r="AE376" s="133"/>
      <c r="AF376" s="133"/>
      <c r="AG376" s="134"/>
      <c r="AH376" s="59"/>
    </row>
    <row r="377" spans="1:34" s="3" customFormat="1" ht="18.75" customHeight="1" x14ac:dyDescent="0.15">
      <c r="A377" s="426">
        <v>4</v>
      </c>
      <c r="B377" s="426"/>
      <c r="C377" s="426"/>
      <c r="D377" s="426"/>
      <c r="E377" s="426">
        <v>2</v>
      </c>
      <c r="F377" s="426"/>
      <c r="G377" s="426"/>
      <c r="H377" s="426"/>
      <c r="I377" s="426">
        <v>2</v>
      </c>
      <c r="J377" s="426"/>
      <c r="K377" s="426"/>
      <c r="L377" s="426"/>
      <c r="M377" s="426" t="s">
        <v>494</v>
      </c>
      <c r="N377" s="426"/>
      <c r="O377" s="426"/>
      <c r="P377" s="426"/>
      <c r="Q377" s="426" t="s">
        <v>498</v>
      </c>
      <c r="R377" s="426"/>
      <c r="S377" s="426"/>
      <c r="T377" s="426"/>
      <c r="U377" s="426" t="s">
        <v>494</v>
      </c>
      <c r="V377" s="426"/>
      <c r="W377" s="426"/>
      <c r="X377" s="861"/>
      <c r="Y377" s="132"/>
      <c r="AD377" s="133"/>
      <c r="AE377" s="133"/>
      <c r="AF377" s="133"/>
      <c r="AG377" s="87"/>
    </row>
    <row r="378" spans="1:34" s="3" customFormat="1" ht="15.95" customHeight="1" x14ac:dyDescent="0.15">
      <c r="J378" s="164"/>
      <c r="M378" s="74"/>
      <c r="N378" s="32"/>
      <c r="O378" s="74"/>
      <c r="P378" s="74"/>
      <c r="Q378" s="74"/>
      <c r="R378" s="74"/>
      <c r="S378" s="74"/>
      <c r="T378" s="74"/>
      <c r="U378" s="74"/>
      <c r="V378" s="74"/>
      <c r="W378" s="74"/>
      <c r="X378" s="74" t="s">
        <v>344</v>
      </c>
      <c r="Y378" s="74"/>
      <c r="Z378" s="74"/>
      <c r="AA378" s="74"/>
      <c r="AC378" s="2"/>
      <c r="AD378" s="2"/>
      <c r="AE378" s="2"/>
      <c r="AF378" s="2"/>
      <c r="AG378" s="87"/>
    </row>
    <row r="379" spans="1:34" s="3" customFormat="1" ht="20.100000000000001" customHeight="1" x14ac:dyDescent="0.15"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  <c r="AA379" s="87"/>
      <c r="AB379" s="87"/>
      <c r="AC379" s="87"/>
      <c r="AD379" s="87"/>
      <c r="AE379" s="87"/>
      <c r="AF379" s="87"/>
      <c r="AG379" s="87"/>
    </row>
    <row r="380" spans="1:34" s="3" customFormat="1" ht="15.95" customHeight="1" x14ac:dyDescent="0.15"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  <c r="Z380" s="87"/>
      <c r="AA380" s="87"/>
      <c r="AB380" s="87"/>
      <c r="AC380" s="87"/>
      <c r="AD380" s="87"/>
      <c r="AE380" s="87"/>
      <c r="AF380" s="87"/>
      <c r="AG380" s="87"/>
    </row>
    <row r="381" spans="1:34" s="3" customFormat="1" ht="20.100000000000001" customHeight="1" x14ac:dyDescent="0.15">
      <c r="R381" s="87"/>
      <c r="S381" s="87"/>
      <c r="T381" s="88" t="s">
        <v>8</v>
      </c>
      <c r="AD381" s="87"/>
      <c r="AE381" s="87"/>
      <c r="AF381" s="87"/>
      <c r="AG381" s="87"/>
    </row>
    <row r="382" spans="1:34" s="3" customFormat="1" ht="20.100000000000001" customHeight="1" x14ac:dyDescent="0.15">
      <c r="A382" s="682" t="s">
        <v>6</v>
      </c>
      <c r="B382" s="682"/>
      <c r="C382" s="682"/>
      <c r="D382" s="682"/>
      <c r="E382" s="680" t="s">
        <v>9</v>
      </c>
      <c r="F382" s="680"/>
      <c r="G382" s="680"/>
      <c r="H382" s="680"/>
      <c r="I382" s="687" t="s">
        <v>155</v>
      </c>
      <c r="J382" s="687"/>
      <c r="K382" s="687"/>
      <c r="L382" s="687"/>
      <c r="M382" s="687" t="s">
        <v>10</v>
      </c>
      <c r="N382" s="687"/>
      <c r="O382" s="687"/>
      <c r="P382" s="687"/>
      <c r="Q382" s="963" t="s">
        <v>11</v>
      </c>
      <c r="R382" s="963"/>
      <c r="S382" s="963"/>
      <c r="T382" s="964"/>
      <c r="AA382" s="77"/>
      <c r="AB382" s="77"/>
      <c r="AC382" s="77"/>
      <c r="AD382" s="77"/>
      <c r="AE382" s="87"/>
      <c r="AF382" s="87"/>
      <c r="AG382" s="87"/>
    </row>
    <row r="383" spans="1:34" s="3" customFormat="1" ht="20.100000000000001" customHeight="1" x14ac:dyDescent="0.15">
      <c r="A383" s="683"/>
      <c r="B383" s="683"/>
      <c r="C383" s="683"/>
      <c r="D383" s="683"/>
      <c r="E383" s="681"/>
      <c r="F383" s="681"/>
      <c r="G383" s="681"/>
      <c r="H383" s="681"/>
      <c r="I383" s="688"/>
      <c r="J383" s="688"/>
      <c r="K383" s="688"/>
      <c r="L383" s="688"/>
      <c r="M383" s="688"/>
      <c r="N383" s="688"/>
      <c r="O383" s="688"/>
      <c r="P383" s="688"/>
      <c r="Q383" s="965"/>
      <c r="R383" s="965"/>
      <c r="S383" s="965"/>
      <c r="T383" s="966"/>
      <c r="AA383" s="77"/>
      <c r="AB383" s="77"/>
      <c r="AC383" s="77"/>
      <c r="AD383" s="77"/>
      <c r="AE383" s="87"/>
      <c r="AF383" s="87"/>
      <c r="AG383" s="87"/>
    </row>
    <row r="384" spans="1:34" s="3" customFormat="1" ht="18.75" customHeight="1" x14ac:dyDescent="0.15">
      <c r="A384" s="232">
        <v>4070</v>
      </c>
      <c r="B384" s="232"/>
      <c r="C384" s="232"/>
      <c r="D384" s="232"/>
      <c r="E384" s="232">
        <v>388</v>
      </c>
      <c r="F384" s="232"/>
      <c r="G384" s="232"/>
      <c r="H384" s="232"/>
      <c r="I384" s="232" t="s">
        <v>490</v>
      </c>
      <c r="J384" s="232"/>
      <c r="K384" s="232"/>
      <c r="L384" s="232"/>
      <c r="M384" s="232" t="s">
        <v>490</v>
      </c>
      <c r="N384" s="232"/>
      <c r="O384" s="232"/>
      <c r="P384" s="232"/>
      <c r="Q384" s="232" t="s">
        <v>388</v>
      </c>
      <c r="R384" s="232"/>
      <c r="S384" s="232"/>
      <c r="T384" s="849"/>
      <c r="AA384" s="77"/>
      <c r="AB384" s="77"/>
      <c r="AC384" s="77"/>
      <c r="AD384" s="77"/>
      <c r="AE384" s="87"/>
      <c r="AF384" s="87"/>
      <c r="AG384" s="87"/>
    </row>
    <row r="385" spans="1:33" s="3" customFormat="1" ht="18.75" customHeight="1" x14ac:dyDescent="0.15">
      <c r="A385" s="232" t="s">
        <v>388</v>
      </c>
      <c r="B385" s="232"/>
      <c r="C385" s="232"/>
      <c r="D385" s="232"/>
      <c r="E385" s="232" t="s">
        <v>388</v>
      </c>
      <c r="F385" s="232"/>
      <c r="G385" s="232"/>
      <c r="H385" s="232"/>
      <c r="I385" s="232" t="s">
        <v>388</v>
      </c>
      <c r="J385" s="232"/>
      <c r="K385" s="232"/>
      <c r="L385" s="232"/>
      <c r="M385" s="232" t="s">
        <v>490</v>
      </c>
      <c r="N385" s="232"/>
      <c r="O385" s="232"/>
      <c r="P385" s="232"/>
      <c r="Q385" s="232">
        <v>417</v>
      </c>
      <c r="R385" s="232"/>
      <c r="S385" s="232"/>
      <c r="T385" s="849"/>
      <c r="AA385" s="77"/>
      <c r="AB385" s="77"/>
      <c r="AC385" s="77"/>
      <c r="AD385" s="77"/>
      <c r="AE385" s="87"/>
      <c r="AF385" s="87"/>
      <c r="AG385" s="87"/>
    </row>
    <row r="386" spans="1:33" s="3" customFormat="1" ht="18.75" customHeight="1" x14ac:dyDescent="0.15">
      <c r="A386" s="224" t="s">
        <v>490</v>
      </c>
      <c r="B386" s="224"/>
      <c r="C386" s="224"/>
      <c r="D386" s="224"/>
      <c r="E386" s="224" t="s">
        <v>490</v>
      </c>
      <c r="F386" s="224"/>
      <c r="G386" s="224"/>
      <c r="H386" s="224"/>
      <c r="I386" s="224" t="s">
        <v>388</v>
      </c>
      <c r="J386" s="224"/>
      <c r="K386" s="224"/>
      <c r="L386" s="224"/>
      <c r="M386" s="224" t="s">
        <v>490</v>
      </c>
      <c r="N386" s="224"/>
      <c r="O386" s="224"/>
      <c r="P386" s="224"/>
      <c r="Q386" s="224" t="s">
        <v>503</v>
      </c>
      <c r="R386" s="224"/>
      <c r="S386" s="224"/>
      <c r="T386" s="848"/>
      <c r="AA386" s="77"/>
      <c r="AB386" s="77"/>
      <c r="AC386" s="77"/>
      <c r="AD386" s="77"/>
      <c r="AE386" s="87"/>
      <c r="AF386" s="87"/>
      <c r="AG386" s="87"/>
    </row>
    <row r="387" spans="1:33" s="3" customFormat="1" ht="13.5" customHeight="1" x14ac:dyDescent="0.15"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74"/>
      <c r="S387" s="74"/>
      <c r="T387" s="74" t="s">
        <v>344</v>
      </c>
      <c r="U387" s="37"/>
      <c r="V387" s="37"/>
      <c r="W387" s="37"/>
      <c r="X387" s="37"/>
    </row>
    <row r="388" spans="1:33" s="3" customFormat="1" ht="15.95" customHeight="1" x14ac:dyDescent="0.15"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R388" s="74"/>
      <c r="S388" s="74"/>
      <c r="T388" s="74"/>
      <c r="U388" s="37"/>
      <c r="V388" s="37"/>
      <c r="W388" s="37"/>
      <c r="X388" s="37"/>
    </row>
    <row r="389" spans="1:33" s="3" customFormat="1" ht="20.100000000000001" customHeight="1" x14ac:dyDescent="0.15"/>
    <row r="390" spans="1:33" s="3" customFormat="1" ht="15.95" customHeight="1" x14ac:dyDescent="0.15"/>
    <row r="391" spans="1:33" s="3" customFormat="1" ht="20.100000000000001" customHeight="1" x14ac:dyDescent="0.15"/>
    <row r="392" spans="1:33" s="3" customFormat="1" ht="20.100000000000001" customHeight="1" x14ac:dyDescent="0.15">
      <c r="A392" s="204" t="s">
        <v>384</v>
      </c>
      <c r="B392" s="205"/>
      <c r="C392" s="205"/>
      <c r="D392" s="206"/>
      <c r="E392" s="204" t="s">
        <v>385</v>
      </c>
      <c r="F392" s="205"/>
      <c r="G392" s="205"/>
      <c r="H392" s="206"/>
      <c r="I392" s="204" t="s">
        <v>386</v>
      </c>
      <c r="J392" s="205"/>
      <c r="K392" s="205"/>
      <c r="L392" s="206"/>
      <c r="M392" s="204" t="s">
        <v>236</v>
      </c>
      <c r="N392" s="205"/>
      <c r="O392" s="205"/>
      <c r="P392" s="206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</row>
    <row r="393" spans="1:33" s="3" customFormat="1" ht="20.100000000000001" customHeight="1" x14ac:dyDescent="0.15">
      <c r="A393" s="207"/>
      <c r="B393" s="208"/>
      <c r="C393" s="208"/>
      <c r="D393" s="209"/>
      <c r="E393" s="207"/>
      <c r="F393" s="208"/>
      <c r="G393" s="208"/>
      <c r="H393" s="209"/>
      <c r="I393" s="207"/>
      <c r="J393" s="208"/>
      <c r="K393" s="208"/>
      <c r="L393" s="209"/>
      <c r="M393" s="207"/>
      <c r="N393" s="208"/>
      <c r="O393" s="208"/>
      <c r="P393" s="209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</row>
    <row r="394" spans="1:33" s="3" customFormat="1" ht="20.100000000000001" customHeight="1" x14ac:dyDescent="0.15">
      <c r="A394" s="225" t="s">
        <v>4</v>
      </c>
      <c r="B394" s="226"/>
      <c r="C394" s="226"/>
      <c r="D394" s="227"/>
      <c r="E394" s="225" t="s">
        <v>387</v>
      </c>
      <c r="F394" s="226"/>
      <c r="G394" s="226"/>
      <c r="H394" s="227"/>
      <c r="I394" s="225" t="s">
        <v>4</v>
      </c>
      <c r="J394" s="226"/>
      <c r="K394" s="226"/>
      <c r="L394" s="227"/>
      <c r="M394" s="225" t="s">
        <v>12</v>
      </c>
      <c r="N394" s="226"/>
      <c r="O394" s="226"/>
      <c r="P394" s="22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</row>
    <row r="395" spans="1:33" s="3" customFormat="1" ht="18.75" customHeight="1" x14ac:dyDescent="0.15">
      <c r="A395" s="210" t="s">
        <v>162</v>
      </c>
      <c r="B395" s="210"/>
      <c r="C395" s="210"/>
      <c r="D395" s="210"/>
      <c r="E395" s="210" t="s">
        <v>162</v>
      </c>
      <c r="F395" s="210"/>
      <c r="G395" s="210"/>
      <c r="H395" s="210"/>
      <c r="I395" s="210" t="s">
        <v>162</v>
      </c>
      <c r="J395" s="210"/>
      <c r="K395" s="210"/>
      <c r="L395" s="210"/>
      <c r="M395" s="236">
        <v>74</v>
      </c>
      <c r="N395" s="236"/>
      <c r="O395" s="236"/>
      <c r="P395" s="237"/>
      <c r="Q395" s="140"/>
      <c r="R395" s="140"/>
      <c r="S395" s="140"/>
      <c r="T395" s="37"/>
      <c r="U395" s="140"/>
      <c r="V395" s="140"/>
      <c r="W395" s="140"/>
      <c r="X395" s="37"/>
      <c r="Y395" s="87"/>
      <c r="Z395" s="87"/>
      <c r="AA395" s="87"/>
      <c r="AB395" s="37"/>
    </row>
    <row r="396" spans="1:33" s="3" customFormat="1" ht="18.75" customHeight="1" x14ac:dyDescent="0.15">
      <c r="A396" s="232" t="s">
        <v>162</v>
      </c>
      <c r="B396" s="232"/>
      <c r="C396" s="232"/>
      <c r="D396" s="232"/>
      <c r="E396" s="232" t="s">
        <v>162</v>
      </c>
      <c r="F396" s="232"/>
      <c r="G396" s="232"/>
      <c r="H396" s="232"/>
      <c r="I396" s="232" t="s">
        <v>162</v>
      </c>
      <c r="J396" s="232"/>
      <c r="K396" s="232"/>
      <c r="L396" s="232"/>
      <c r="M396" s="238">
        <v>75</v>
      </c>
      <c r="N396" s="238"/>
      <c r="O396" s="238"/>
      <c r="P396" s="239"/>
      <c r="Q396" s="140"/>
      <c r="R396" s="140"/>
      <c r="S396" s="140"/>
      <c r="T396" s="37"/>
      <c r="U396" s="140"/>
      <c r="V396" s="140"/>
      <c r="W396" s="140"/>
      <c r="X396" s="37"/>
      <c r="Y396" s="87"/>
      <c r="Z396" s="87"/>
      <c r="AA396" s="87"/>
      <c r="AB396" s="37"/>
    </row>
    <row r="397" spans="1:33" s="3" customFormat="1" ht="18.75" customHeight="1" x14ac:dyDescent="0.15">
      <c r="A397" s="224" t="s">
        <v>472</v>
      </c>
      <c r="B397" s="224"/>
      <c r="C397" s="224"/>
      <c r="D397" s="224"/>
      <c r="E397" s="224" t="s">
        <v>459</v>
      </c>
      <c r="F397" s="224"/>
      <c r="G397" s="224"/>
      <c r="H397" s="224"/>
      <c r="I397" s="224" t="s">
        <v>469</v>
      </c>
      <c r="J397" s="224"/>
      <c r="K397" s="224"/>
      <c r="L397" s="224"/>
      <c r="M397" s="967">
        <v>75</v>
      </c>
      <c r="N397" s="967"/>
      <c r="O397" s="967"/>
      <c r="P397" s="968"/>
      <c r="Q397" s="140"/>
      <c r="R397" s="140"/>
      <c r="S397" s="140"/>
      <c r="T397" s="37"/>
      <c r="U397" s="140"/>
      <c r="V397" s="140"/>
      <c r="W397" s="140"/>
      <c r="X397" s="37"/>
      <c r="Y397" s="87"/>
    </row>
    <row r="398" spans="1:33" s="3" customFormat="1" ht="15.95" customHeight="1" x14ac:dyDescent="0.15">
      <c r="A398" s="50"/>
      <c r="B398" s="50"/>
      <c r="C398" s="50"/>
      <c r="D398" s="50"/>
      <c r="E398" s="50"/>
      <c r="F398" s="50"/>
      <c r="G398" s="50"/>
      <c r="H398" s="50"/>
      <c r="I398" s="50" t="s">
        <v>194</v>
      </c>
      <c r="J398" s="50"/>
      <c r="K398" s="50"/>
      <c r="L398" s="50"/>
    </row>
    <row r="399" spans="1:33" s="3" customFormat="1" ht="20.100000000000001" customHeight="1" x14ac:dyDescent="0.15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</row>
    <row r="400" spans="1:33" s="3" customFormat="1" ht="15.95" customHeight="1" x14ac:dyDescent="0.15">
      <c r="A400" s="78" t="s">
        <v>425</v>
      </c>
      <c r="B400" s="140"/>
      <c r="C400" s="140"/>
      <c r="D400" s="37"/>
      <c r="E400" s="140"/>
      <c r="F400" s="140"/>
      <c r="G400" s="140"/>
      <c r="H400" s="37"/>
      <c r="I400" s="140"/>
      <c r="J400" s="140"/>
      <c r="K400" s="140"/>
      <c r="L400" s="37"/>
      <c r="M400" s="140"/>
      <c r="N400" s="140"/>
      <c r="O400" s="140"/>
      <c r="P400" s="37"/>
      <c r="Q400" s="37"/>
      <c r="R400" s="37"/>
      <c r="S400" s="37"/>
      <c r="T400" s="37"/>
    </row>
    <row r="401" spans="1:36" s="3" customFormat="1" ht="15.95" customHeight="1" x14ac:dyDescent="0.15">
      <c r="A401" s="140"/>
      <c r="B401" s="3" t="s">
        <v>136</v>
      </c>
      <c r="C401" s="140"/>
      <c r="D401" s="37"/>
      <c r="E401" s="140"/>
      <c r="F401" s="140"/>
      <c r="G401" s="140"/>
      <c r="H401" s="37"/>
      <c r="I401" s="140"/>
      <c r="J401" s="140"/>
      <c r="K401" s="140"/>
      <c r="L401" s="37"/>
      <c r="M401" s="140"/>
      <c r="N401" s="140"/>
      <c r="O401" s="140"/>
      <c r="P401" s="37"/>
      <c r="Q401" s="37"/>
      <c r="R401" s="37"/>
      <c r="S401" s="37"/>
      <c r="T401" s="37"/>
      <c r="AA401" s="87"/>
      <c r="AB401" s="87"/>
      <c r="AC401" s="87"/>
      <c r="AG401" s="88" t="s">
        <v>13</v>
      </c>
    </row>
    <row r="402" spans="1:36" s="3" customFormat="1" ht="15.95" customHeight="1" x14ac:dyDescent="0.15">
      <c r="A402" s="684" t="s">
        <v>38</v>
      </c>
      <c r="B402" s="685"/>
      <c r="C402" s="685"/>
      <c r="D402" s="685"/>
      <c r="E402" s="686"/>
      <c r="F402" s="698" t="s">
        <v>214</v>
      </c>
      <c r="G402" s="698"/>
      <c r="H402" s="698"/>
      <c r="I402" s="698"/>
      <c r="J402" s="689" t="s">
        <v>14</v>
      </c>
      <c r="K402" s="690"/>
      <c r="L402" s="690"/>
      <c r="M402" s="691"/>
      <c r="N402" s="852" t="s">
        <v>210</v>
      </c>
      <c r="O402" s="853"/>
      <c r="P402" s="853"/>
      <c r="Q402" s="854"/>
      <c r="R402" s="850" t="s">
        <v>15</v>
      </c>
      <c r="S402" s="850"/>
      <c r="T402" s="850"/>
      <c r="U402" s="850"/>
      <c r="V402" s="432" t="s">
        <v>211</v>
      </c>
      <c r="W402" s="432"/>
      <c r="X402" s="432"/>
      <c r="Y402" s="432"/>
      <c r="Z402" s="432" t="s">
        <v>212</v>
      </c>
      <c r="AA402" s="432"/>
      <c r="AB402" s="432"/>
      <c r="AC402" s="432"/>
      <c r="AD402" s="689" t="s">
        <v>16</v>
      </c>
      <c r="AE402" s="690"/>
      <c r="AF402" s="690"/>
      <c r="AG402" s="971"/>
      <c r="AH402" s="141"/>
    </row>
    <row r="403" spans="1:36" s="3" customFormat="1" ht="15.95" customHeight="1" x14ac:dyDescent="0.15">
      <c r="A403" s="142"/>
      <c r="B403" s="22"/>
      <c r="C403" s="22"/>
      <c r="D403" s="41"/>
      <c r="E403" s="119"/>
      <c r="F403" s="699"/>
      <c r="G403" s="699"/>
      <c r="H403" s="699"/>
      <c r="I403" s="699"/>
      <c r="J403" s="692"/>
      <c r="K403" s="693"/>
      <c r="L403" s="693"/>
      <c r="M403" s="694"/>
      <c r="N403" s="855"/>
      <c r="O403" s="856"/>
      <c r="P403" s="856"/>
      <c r="Q403" s="857"/>
      <c r="R403" s="850"/>
      <c r="S403" s="850"/>
      <c r="T403" s="850"/>
      <c r="U403" s="850"/>
      <c r="V403" s="433"/>
      <c r="W403" s="433"/>
      <c r="X403" s="433"/>
      <c r="Y403" s="433"/>
      <c r="Z403" s="433"/>
      <c r="AA403" s="433"/>
      <c r="AB403" s="433"/>
      <c r="AC403" s="433"/>
      <c r="AD403" s="692"/>
      <c r="AE403" s="693"/>
      <c r="AF403" s="693"/>
      <c r="AG403" s="972"/>
      <c r="AH403" s="141"/>
    </row>
    <row r="404" spans="1:36" s="3" customFormat="1" ht="20.100000000000001" customHeight="1" x14ac:dyDescent="0.15">
      <c r="A404" s="143" t="s">
        <v>181</v>
      </c>
      <c r="B404" s="144"/>
      <c r="C404" s="144"/>
      <c r="D404" s="116"/>
      <c r="E404" s="145"/>
      <c r="F404" s="700"/>
      <c r="G404" s="700"/>
      <c r="H404" s="700"/>
      <c r="I404" s="700"/>
      <c r="J404" s="695"/>
      <c r="K404" s="696"/>
      <c r="L404" s="696"/>
      <c r="M404" s="697"/>
      <c r="N404" s="858"/>
      <c r="O404" s="859"/>
      <c r="P404" s="859"/>
      <c r="Q404" s="860"/>
      <c r="R404" s="851"/>
      <c r="S404" s="851"/>
      <c r="T404" s="851"/>
      <c r="U404" s="851"/>
      <c r="V404" s="434"/>
      <c r="W404" s="434"/>
      <c r="X404" s="434"/>
      <c r="Y404" s="434"/>
      <c r="Z404" s="434"/>
      <c r="AA404" s="434"/>
      <c r="AB404" s="434"/>
      <c r="AC404" s="434"/>
      <c r="AD404" s="695"/>
      <c r="AE404" s="696"/>
      <c r="AF404" s="696"/>
      <c r="AG404" s="973"/>
      <c r="AH404" s="141"/>
    </row>
    <row r="405" spans="1:36" s="3" customFormat="1" ht="18.75" customHeight="1" x14ac:dyDescent="0.15">
      <c r="A405" s="483">
        <v>22</v>
      </c>
      <c r="B405" s="484"/>
      <c r="C405" s="484"/>
      <c r="D405" s="484"/>
      <c r="E405" s="485"/>
      <c r="F405" s="676">
        <v>583</v>
      </c>
      <c r="G405" s="428"/>
      <c r="H405" s="428"/>
      <c r="I405" s="428"/>
      <c r="J405" s="428" t="s">
        <v>490</v>
      </c>
      <c r="K405" s="428"/>
      <c r="L405" s="428"/>
      <c r="M405" s="428"/>
      <c r="N405" s="428" t="s">
        <v>490</v>
      </c>
      <c r="O405" s="428"/>
      <c r="P405" s="428"/>
      <c r="Q405" s="428"/>
      <c r="R405" s="428">
        <v>544</v>
      </c>
      <c r="S405" s="428"/>
      <c r="T405" s="428"/>
      <c r="U405" s="428"/>
      <c r="V405" s="428" t="s">
        <v>490</v>
      </c>
      <c r="W405" s="428"/>
      <c r="X405" s="428"/>
      <c r="Y405" s="428"/>
      <c r="Z405" s="428">
        <v>534</v>
      </c>
      <c r="AA405" s="428"/>
      <c r="AB405" s="428"/>
      <c r="AC405" s="428"/>
      <c r="AD405" s="428" t="s">
        <v>490</v>
      </c>
      <c r="AE405" s="428"/>
      <c r="AF405" s="428"/>
      <c r="AG405" s="970"/>
      <c r="AH405" s="146"/>
    </row>
    <row r="406" spans="1:36" s="3" customFormat="1" ht="18.75" customHeight="1" x14ac:dyDescent="0.15">
      <c r="A406" s="335">
        <v>27</v>
      </c>
      <c r="B406" s="336"/>
      <c r="C406" s="336"/>
      <c r="D406" s="336"/>
      <c r="E406" s="337"/>
      <c r="F406" s="428">
        <v>453</v>
      </c>
      <c r="G406" s="428"/>
      <c r="H406" s="428"/>
      <c r="I406" s="428"/>
      <c r="J406" s="429" t="s">
        <v>490</v>
      </c>
      <c r="K406" s="429"/>
      <c r="L406" s="429"/>
      <c r="M406" s="429"/>
      <c r="N406" s="429" t="s">
        <v>490</v>
      </c>
      <c r="O406" s="429"/>
      <c r="P406" s="429"/>
      <c r="Q406" s="429"/>
      <c r="R406" s="428">
        <v>418</v>
      </c>
      <c r="S406" s="428"/>
      <c r="T406" s="428"/>
      <c r="U406" s="428"/>
      <c r="V406" s="429" t="s">
        <v>490</v>
      </c>
      <c r="W406" s="429"/>
      <c r="X406" s="429"/>
      <c r="Y406" s="429"/>
      <c r="Z406" s="428">
        <v>413</v>
      </c>
      <c r="AA406" s="428"/>
      <c r="AB406" s="428"/>
      <c r="AC406" s="428"/>
      <c r="AD406" s="429" t="s">
        <v>490</v>
      </c>
      <c r="AE406" s="429"/>
      <c r="AF406" s="429"/>
      <c r="AG406" s="430"/>
      <c r="AH406" s="146"/>
    </row>
    <row r="407" spans="1:36" s="4" customFormat="1" ht="18.75" customHeight="1" x14ac:dyDescent="0.15">
      <c r="A407" s="451" t="s">
        <v>489</v>
      </c>
      <c r="B407" s="452"/>
      <c r="C407" s="452"/>
      <c r="D407" s="452"/>
      <c r="E407" s="453"/>
      <c r="F407" s="317" t="s">
        <v>490</v>
      </c>
      <c r="G407" s="317"/>
      <c r="H407" s="317"/>
      <c r="I407" s="317"/>
      <c r="J407" s="275" t="s">
        <v>490</v>
      </c>
      <c r="K407" s="275"/>
      <c r="L407" s="275"/>
      <c r="M407" s="275"/>
      <c r="N407" s="275" t="s">
        <v>490</v>
      </c>
      <c r="O407" s="275"/>
      <c r="P407" s="275"/>
      <c r="Q407" s="275"/>
      <c r="R407" s="317" t="s">
        <v>490</v>
      </c>
      <c r="S407" s="317"/>
      <c r="T407" s="317"/>
      <c r="U407" s="317"/>
      <c r="V407" s="275" t="s">
        <v>490</v>
      </c>
      <c r="W407" s="275"/>
      <c r="X407" s="275"/>
      <c r="Y407" s="275"/>
      <c r="Z407" s="317" t="s">
        <v>490</v>
      </c>
      <c r="AA407" s="317"/>
      <c r="AB407" s="317"/>
      <c r="AC407" s="317"/>
      <c r="AD407" s="275" t="s">
        <v>490</v>
      </c>
      <c r="AE407" s="275"/>
      <c r="AF407" s="275"/>
      <c r="AG407" s="362"/>
      <c r="AH407" s="146"/>
      <c r="AI407" s="2"/>
    </row>
    <row r="408" spans="1:36" s="4" customFormat="1" ht="13.5" customHeight="1" x14ac:dyDescent="0.15">
      <c r="A408" s="76" t="s">
        <v>355</v>
      </c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  <c r="AA408" s="74"/>
      <c r="AB408" s="74"/>
      <c r="AC408" s="74"/>
      <c r="AD408" s="74"/>
      <c r="AE408" s="74"/>
      <c r="AF408" s="74"/>
      <c r="AG408" s="52" t="s">
        <v>343</v>
      </c>
    </row>
    <row r="409" spans="1:36" s="4" customFormat="1" ht="13.5" customHeight="1" x14ac:dyDescent="0.15">
      <c r="A409" s="76" t="s">
        <v>382</v>
      </c>
      <c r="B409" s="91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91"/>
      <c r="Z409" s="91"/>
      <c r="AA409" s="91"/>
      <c r="AB409" s="91"/>
      <c r="AC409" s="91"/>
      <c r="AD409" s="91"/>
      <c r="AE409" s="91"/>
      <c r="AF409" s="91"/>
      <c r="AG409" s="91"/>
    </row>
    <row r="410" spans="1:36" s="4" customFormat="1" ht="13.5" customHeight="1" x14ac:dyDescent="0.15">
      <c r="A410" s="76" t="s">
        <v>499</v>
      </c>
      <c r="B410" s="127"/>
      <c r="C410" s="127"/>
      <c r="D410" s="127"/>
      <c r="E410" s="127"/>
      <c r="F410" s="127"/>
      <c r="G410" s="127"/>
      <c r="H410" s="127"/>
      <c r="I410" s="127"/>
      <c r="J410" s="127"/>
      <c r="K410" s="127"/>
      <c r="L410" s="127"/>
      <c r="M410" s="127"/>
      <c r="N410" s="127"/>
      <c r="O410" s="127"/>
      <c r="P410" s="127"/>
      <c r="Q410" s="127"/>
      <c r="R410" s="127"/>
      <c r="S410" s="127"/>
      <c r="T410" s="127"/>
      <c r="U410" s="127"/>
      <c r="V410" s="127"/>
      <c r="W410" s="127"/>
      <c r="X410" s="127"/>
      <c r="Y410" s="127"/>
      <c r="Z410" s="127"/>
      <c r="AA410" s="127"/>
      <c r="AB410" s="127"/>
      <c r="AC410" s="127"/>
      <c r="AD410" s="127"/>
      <c r="AE410" s="127"/>
      <c r="AF410" s="127"/>
    </row>
    <row r="411" spans="1:36" s="4" customFormat="1" ht="15.95" customHeight="1" x14ac:dyDescent="0.15"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  <c r="AB411" s="59"/>
      <c r="AC411" s="59"/>
      <c r="AD411" s="59"/>
      <c r="AE411" s="59"/>
      <c r="AF411" s="59"/>
      <c r="AG411" s="52"/>
    </row>
    <row r="412" spans="1:36" s="78" customFormat="1" ht="20.100000000000001" customHeight="1" x14ac:dyDescent="0.15">
      <c r="A412" s="76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  <c r="AA412" s="74"/>
      <c r="AB412" s="74"/>
      <c r="AC412" s="74"/>
      <c r="AD412" s="74"/>
      <c r="AE412" s="74"/>
      <c r="AF412" s="74"/>
      <c r="AG412" s="74"/>
      <c r="AH412" s="4"/>
    </row>
    <row r="413" spans="1:36" s="3" customFormat="1" ht="19.5" customHeight="1" x14ac:dyDescent="0.15">
      <c r="A413" s="165" t="s">
        <v>426</v>
      </c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  <c r="AA413" s="78"/>
      <c r="AB413" s="78"/>
      <c r="AC413" s="78"/>
      <c r="AD413" s="78"/>
      <c r="AE413" s="78"/>
      <c r="AF413" s="78"/>
      <c r="AG413" s="78"/>
      <c r="AH413" s="78"/>
    </row>
    <row r="414" spans="1:36" s="3" customFormat="1" ht="19.5" customHeight="1" x14ac:dyDescent="0.15">
      <c r="A414" s="325" t="s">
        <v>38</v>
      </c>
      <c r="B414" s="326"/>
      <c r="C414" s="326"/>
      <c r="D414" s="326"/>
      <c r="E414" s="326"/>
      <c r="F414" s="327"/>
      <c r="G414" s="328" t="s">
        <v>17</v>
      </c>
      <c r="H414" s="329"/>
      <c r="I414" s="329"/>
      <c r="J414" s="329"/>
      <c r="K414" s="329"/>
      <c r="L414" s="329"/>
      <c r="M414" s="329"/>
      <c r="N414" s="329"/>
      <c r="O414" s="330"/>
      <c r="P414" s="328" t="s">
        <v>215</v>
      </c>
      <c r="Q414" s="329"/>
      <c r="R414" s="329"/>
      <c r="S414" s="329"/>
      <c r="T414" s="329"/>
      <c r="U414" s="329"/>
      <c r="V414" s="329"/>
      <c r="W414" s="329"/>
      <c r="X414" s="330"/>
      <c r="Y414" s="328" t="s">
        <v>217</v>
      </c>
      <c r="Z414" s="329"/>
      <c r="AA414" s="329"/>
      <c r="AB414" s="329"/>
      <c r="AC414" s="329"/>
      <c r="AD414" s="329"/>
      <c r="AE414" s="329"/>
      <c r="AF414" s="329"/>
      <c r="AG414" s="953"/>
    </row>
    <row r="415" spans="1:36" s="3" customFormat="1" ht="19.5" customHeight="1" x14ac:dyDescent="0.15">
      <c r="A415" s="219" t="s">
        <v>83</v>
      </c>
      <c r="B415" s="220"/>
      <c r="C415" s="220"/>
      <c r="D415" s="220"/>
      <c r="E415" s="220"/>
      <c r="F415" s="221"/>
      <c r="G415" s="225" t="s">
        <v>249</v>
      </c>
      <c r="H415" s="226"/>
      <c r="I415" s="226"/>
      <c r="J415" s="226"/>
      <c r="K415" s="226"/>
      <c r="L415" s="226"/>
      <c r="M415" s="226"/>
      <c r="N415" s="226"/>
      <c r="O415" s="324"/>
      <c r="P415" s="225" t="s">
        <v>216</v>
      </c>
      <c r="Q415" s="226"/>
      <c r="R415" s="226"/>
      <c r="S415" s="226"/>
      <c r="T415" s="226"/>
      <c r="U415" s="226"/>
      <c r="V415" s="226"/>
      <c r="W415" s="226"/>
      <c r="X415" s="324"/>
      <c r="Y415" s="873" t="s">
        <v>250</v>
      </c>
      <c r="Z415" s="874"/>
      <c r="AA415" s="874"/>
      <c r="AB415" s="874"/>
      <c r="AC415" s="874"/>
      <c r="AD415" s="874"/>
      <c r="AE415" s="874"/>
      <c r="AF415" s="874"/>
      <c r="AG415" s="952"/>
      <c r="AJ415" s="101"/>
    </row>
    <row r="416" spans="1:36" s="59" customFormat="1" ht="18.75" customHeight="1" x14ac:dyDescent="0.15">
      <c r="A416" s="318">
        <v>29</v>
      </c>
      <c r="B416" s="319"/>
      <c r="C416" s="319"/>
      <c r="D416" s="319"/>
      <c r="E416" s="319"/>
      <c r="F416" s="320"/>
      <c r="G416" s="323">
        <v>358</v>
      </c>
      <c r="H416" s="321"/>
      <c r="I416" s="321"/>
      <c r="J416" s="321"/>
      <c r="K416" s="321"/>
      <c r="L416" s="321"/>
      <c r="M416" s="321"/>
      <c r="N416" s="321"/>
      <c r="O416" s="321"/>
      <c r="P416" s="321">
        <v>1870</v>
      </c>
      <c r="Q416" s="321"/>
      <c r="R416" s="321"/>
      <c r="S416" s="321"/>
      <c r="T416" s="321"/>
      <c r="U416" s="321"/>
      <c r="V416" s="321"/>
      <c r="W416" s="321"/>
      <c r="X416" s="321"/>
      <c r="Y416" s="321">
        <v>521</v>
      </c>
      <c r="Z416" s="321"/>
      <c r="AA416" s="321"/>
      <c r="AB416" s="321"/>
      <c r="AC416" s="321"/>
      <c r="AD416" s="321"/>
      <c r="AE416" s="321"/>
      <c r="AF416" s="321"/>
      <c r="AG416" s="969"/>
      <c r="AH416" s="3"/>
    </row>
    <row r="417" spans="1:34" s="3" customFormat="1" ht="18.75" customHeight="1" x14ac:dyDescent="0.15">
      <c r="A417" s="331">
        <v>30</v>
      </c>
      <c r="B417" s="332"/>
      <c r="C417" s="332"/>
      <c r="D417" s="332"/>
      <c r="E417" s="332"/>
      <c r="F417" s="333"/>
      <c r="G417" s="323">
        <v>363</v>
      </c>
      <c r="H417" s="321"/>
      <c r="I417" s="321"/>
      <c r="J417" s="321"/>
      <c r="K417" s="321"/>
      <c r="L417" s="321"/>
      <c r="M417" s="321"/>
      <c r="N417" s="321"/>
      <c r="O417" s="321"/>
      <c r="P417" s="321">
        <v>1870</v>
      </c>
      <c r="Q417" s="321"/>
      <c r="R417" s="321"/>
      <c r="S417" s="321"/>
      <c r="T417" s="321"/>
      <c r="U417" s="321"/>
      <c r="V417" s="321"/>
      <c r="W417" s="321"/>
      <c r="X417" s="321"/>
      <c r="Y417" s="321">
        <v>515</v>
      </c>
      <c r="Z417" s="321"/>
      <c r="AA417" s="321"/>
      <c r="AB417" s="321"/>
      <c r="AC417" s="321"/>
      <c r="AD417" s="321"/>
      <c r="AE417" s="321"/>
      <c r="AF417" s="321"/>
      <c r="AG417" s="969"/>
      <c r="AH417" s="59"/>
    </row>
    <row r="418" spans="1:34" s="3" customFormat="1" ht="18.75" customHeight="1" x14ac:dyDescent="0.15">
      <c r="A418" s="355" t="s">
        <v>473</v>
      </c>
      <c r="B418" s="356"/>
      <c r="C418" s="356"/>
      <c r="D418" s="356"/>
      <c r="E418" s="356"/>
      <c r="F418" s="357"/>
      <c r="G418" s="334">
        <v>363</v>
      </c>
      <c r="H418" s="322"/>
      <c r="I418" s="322"/>
      <c r="J418" s="322"/>
      <c r="K418" s="322"/>
      <c r="L418" s="322"/>
      <c r="M418" s="322"/>
      <c r="N418" s="322"/>
      <c r="O418" s="322"/>
      <c r="P418" s="322">
        <v>1900</v>
      </c>
      <c r="Q418" s="322"/>
      <c r="R418" s="322"/>
      <c r="S418" s="322"/>
      <c r="T418" s="322"/>
      <c r="U418" s="322"/>
      <c r="V418" s="322"/>
      <c r="W418" s="322"/>
      <c r="X418" s="322"/>
      <c r="Y418" s="322">
        <v>523</v>
      </c>
      <c r="Z418" s="322"/>
      <c r="AA418" s="322"/>
      <c r="AB418" s="322"/>
      <c r="AC418" s="322"/>
      <c r="AD418" s="322"/>
      <c r="AE418" s="322"/>
      <c r="AF418" s="322"/>
      <c r="AG418" s="342"/>
    </row>
    <row r="419" spans="1:34" s="3" customFormat="1" ht="15.95" customHeight="1" x14ac:dyDescent="0.15"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 t="s">
        <v>195</v>
      </c>
    </row>
    <row r="420" spans="1:34" s="3" customFormat="1" ht="20.100000000000001" customHeight="1" x14ac:dyDescent="0.15"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  <c r="AA420" s="74"/>
      <c r="AB420" s="74"/>
      <c r="AC420" s="74"/>
      <c r="AD420" s="74"/>
      <c r="AE420" s="74"/>
      <c r="AF420" s="74"/>
      <c r="AG420" s="74"/>
    </row>
    <row r="421" spans="1:34" s="3" customFormat="1" ht="15.95" customHeight="1" x14ac:dyDescent="0.15">
      <c r="A421" s="94" t="s">
        <v>427</v>
      </c>
      <c r="B421" s="95"/>
      <c r="C421" s="95"/>
      <c r="D421" s="95"/>
      <c r="E421" s="95"/>
      <c r="F421" s="95"/>
      <c r="G421" s="95"/>
      <c r="H421" s="95"/>
      <c r="I421" s="95"/>
      <c r="J421" s="95"/>
      <c r="K421" s="95"/>
      <c r="L421" s="95"/>
      <c r="M421" s="95"/>
      <c r="N421" s="95"/>
      <c r="O421" s="95"/>
      <c r="P421" s="95"/>
      <c r="Q421" s="95"/>
      <c r="R421" s="95"/>
      <c r="S421" s="95"/>
      <c r="T421" s="95"/>
      <c r="U421" s="95"/>
      <c r="V421" s="95"/>
      <c r="W421" s="95"/>
      <c r="X421" s="95"/>
      <c r="Y421" s="95"/>
      <c r="Z421" s="95"/>
      <c r="AA421" s="95"/>
      <c r="AB421" s="96"/>
      <c r="AC421" s="97"/>
      <c r="AD421" s="97"/>
      <c r="AE421" s="97"/>
      <c r="AF421" s="97"/>
      <c r="AG421" s="98" t="s">
        <v>18</v>
      </c>
    </row>
    <row r="422" spans="1:34" s="3" customFormat="1" ht="15.95" customHeight="1" x14ac:dyDescent="0.15">
      <c r="A422" s="454" t="s">
        <v>269</v>
      </c>
      <c r="B422" s="455"/>
      <c r="C422" s="456"/>
      <c r="D422" s="294" t="s">
        <v>305</v>
      </c>
      <c r="E422" s="295"/>
      <c r="F422" s="295"/>
      <c r="G422" s="295"/>
      <c r="H422" s="295"/>
      <c r="I422" s="296"/>
      <c r="J422" s="339" t="s">
        <v>306</v>
      </c>
      <c r="K422" s="340"/>
      <c r="L422" s="340"/>
      <c r="M422" s="340"/>
      <c r="N422" s="340"/>
      <c r="O422" s="340"/>
      <c r="P422" s="340"/>
      <c r="Q422" s="340"/>
      <c r="R422" s="340"/>
      <c r="S422" s="340"/>
      <c r="T422" s="340"/>
      <c r="U422" s="340"/>
      <c r="V422" s="340"/>
      <c r="W422" s="340"/>
      <c r="X422" s="340"/>
      <c r="Y422" s="340"/>
      <c r="Z422" s="340"/>
      <c r="AA422" s="340"/>
      <c r="AB422" s="340"/>
      <c r="AC422" s="340"/>
      <c r="AD422" s="340"/>
      <c r="AE422" s="340"/>
      <c r="AF422" s="340"/>
      <c r="AG422" s="341"/>
    </row>
    <row r="423" spans="1:34" s="3" customFormat="1" ht="15.95" customHeight="1" x14ac:dyDescent="0.15">
      <c r="A423" s="352"/>
      <c r="B423" s="353"/>
      <c r="C423" s="354"/>
      <c r="D423" s="314" t="s">
        <v>307</v>
      </c>
      <c r="E423" s="315"/>
      <c r="F423" s="316"/>
      <c r="G423" s="314" t="s">
        <v>308</v>
      </c>
      <c r="H423" s="315"/>
      <c r="I423" s="316"/>
      <c r="J423" s="314" t="s">
        <v>309</v>
      </c>
      <c r="K423" s="315"/>
      <c r="L423" s="316"/>
      <c r="M423" s="359" t="s">
        <v>310</v>
      </c>
      <c r="N423" s="360"/>
      <c r="O423" s="361"/>
      <c r="P423" s="343" t="s">
        <v>311</v>
      </c>
      <c r="Q423" s="344"/>
      <c r="R423" s="345"/>
      <c r="S423" s="343" t="s">
        <v>312</v>
      </c>
      <c r="T423" s="344"/>
      <c r="U423" s="345"/>
      <c r="V423" s="343" t="s">
        <v>313</v>
      </c>
      <c r="W423" s="344"/>
      <c r="X423" s="345"/>
      <c r="Y423" s="820" t="s">
        <v>314</v>
      </c>
      <c r="Z423" s="821"/>
      <c r="AA423" s="822"/>
      <c r="AB423" s="343" t="s">
        <v>315</v>
      </c>
      <c r="AC423" s="344"/>
      <c r="AD423" s="345"/>
      <c r="AE423" s="343" t="s">
        <v>268</v>
      </c>
      <c r="AF423" s="344"/>
      <c r="AG423" s="954"/>
    </row>
    <row r="424" spans="1:34" s="3" customFormat="1" ht="20.100000000000001" customHeight="1" x14ac:dyDescent="0.15">
      <c r="A424" s="349" t="s">
        <v>316</v>
      </c>
      <c r="B424" s="350"/>
      <c r="C424" s="351"/>
      <c r="D424" s="279"/>
      <c r="E424" s="280"/>
      <c r="F424" s="287"/>
      <c r="G424" s="279"/>
      <c r="H424" s="280"/>
      <c r="I424" s="287"/>
      <c r="J424" s="279"/>
      <c r="K424" s="280"/>
      <c r="L424" s="287"/>
      <c r="M424" s="291"/>
      <c r="N424" s="292"/>
      <c r="O424" s="293"/>
      <c r="P424" s="346"/>
      <c r="Q424" s="347"/>
      <c r="R424" s="348"/>
      <c r="S424" s="346"/>
      <c r="T424" s="347"/>
      <c r="U424" s="348"/>
      <c r="V424" s="346"/>
      <c r="W424" s="347"/>
      <c r="X424" s="348"/>
      <c r="Y424" s="823"/>
      <c r="Z424" s="824"/>
      <c r="AA424" s="825"/>
      <c r="AB424" s="346"/>
      <c r="AC424" s="347"/>
      <c r="AD424" s="348"/>
      <c r="AE424" s="346"/>
      <c r="AF424" s="347"/>
      <c r="AG424" s="955"/>
    </row>
    <row r="425" spans="1:34" s="3" customFormat="1" ht="18.75" customHeight="1" x14ac:dyDescent="0.15">
      <c r="A425" s="502">
        <v>30</v>
      </c>
      <c r="B425" s="503"/>
      <c r="C425" s="504"/>
      <c r="D425" s="358">
        <v>42</v>
      </c>
      <c r="E425" s="338"/>
      <c r="F425" s="338"/>
      <c r="G425" s="338">
        <v>473</v>
      </c>
      <c r="H425" s="338"/>
      <c r="I425" s="338"/>
      <c r="J425" s="338">
        <v>138</v>
      </c>
      <c r="K425" s="338"/>
      <c r="L425" s="338"/>
      <c r="M425" s="307" t="s">
        <v>162</v>
      </c>
      <c r="N425" s="307"/>
      <c r="O425" s="307"/>
      <c r="P425" s="307" t="s">
        <v>162</v>
      </c>
      <c r="Q425" s="307"/>
      <c r="R425" s="307"/>
      <c r="S425" s="307" t="s">
        <v>162</v>
      </c>
      <c r="T425" s="307"/>
      <c r="U425" s="307"/>
      <c r="V425" s="307" t="s">
        <v>162</v>
      </c>
      <c r="W425" s="307"/>
      <c r="X425" s="307"/>
      <c r="Y425" s="773">
        <v>10</v>
      </c>
      <c r="Z425" s="773"/>
      <c r="AA425" s="773"/>
      <c r="AB425" s="307" t="s">
        <v>162</v>
      </c>
      <c r="AC425" s="307"/>
      <c r="AD425" s="307"/>
      <c r="AE425" s="500">
        <v>325</v>
      </c>
      <c r="AF425" s="500"/>
      <c r="AG425" s="501"/>
      <c r="AH425" s="101"/>
    </row>
    <row r="426" spans="1:34" s="3" customFormat="1" ht="18.75" customHeight="1" x14ac:dyDescent="0.15">
      <c r="A426" s="488" t="s">
        <v>473</v>
      </c>
      <c r="B426" s="489"/>
      <c r="C426" s="490"/>
      <c r="D426" s="505">
        <v>34</v>
      </c>
      <c r="E426" s="487"/>
      <c r="F426" s="487"/>
      <c r="G426" s="486">
        <v>265</v>
      </c>
      <c r="H426" s="486"/>
      <c r="I426" s="486"/>
      <c r="J426" s="487">
        <v>95</v>
      </c>
      <c r="K426" s="487"/>
      <c r="L426" s="487"/>
      <c r="M426" s="268" t="s">
        <v>162</v>
      </c>
      <c r="N426" s="268"/>
      <c r="O426" s="268"/>
      <c r="P426" s="270" t="s">
        <v>162</v>
      </c>
      <c r="Q426" s="270"/>
      <c r="R426" s="270"/>
      <c r="S426" s="270" t="s">
        <v>162</v>
      </c>
      <c r="T426" s="270"/>
      <c r="U426" s="270"/>
      <c r="V426" s="270" t="s">
        <v>162</v>
      </c>
      <c r="W426" s="270"/>
      <c r="X426" s="270"/>
      <c r="Y426" s="269">
        <v>21</v>
      </c>
      <c r="Z426" s="269"/>
      <c r="AA426" s="269"/>
      <c r="AB426" s="269">
        <v>27</v>
      </c>
      <c r="AC426" s="269"/>
      <c r="AD426" s="269"/>
      <c r="AE426" s="269">
        <v>122</v>
      </c>
      <c r="AF426" s="269"/>
      <c r="AG426" s="271"/>
      <c r="AH426" s="101"/>
    </row>
    <row r="427" spans="1:34" s="4" customFormat="1" ht="18.75" customHeight="1" x14ac:dyDescent="0.15">
      <c r="A427" s="491">
        <v>2</v>
      </c>
      <c r="B427" s="492"/>
      <c r="C427" s="493"/>
      <c r="D427" s="495">
        <v>35</v>
      </c>
      <c r="E427" s="496"/>
      <c r="F427" s="496"/>
      <c r="G427" s="494">
        <v>254</v>
      </c>
      <c r="H427" s="494"/>
      <c r="I427" s="494"/>
      <c r="J427" s="496">
        <v>80</v>
      </c>
      <c r="K427" s="496"/>
      <c r="L427" s="496"/>
      <c r="M427" s="264" t="s">
        <v>162</v>
      </c>
      <c r="N427" s="264"/>
      <c r="O427" s="264"/>
      <c r="P427" s="264" t="s">
        <v>162</v>
      </c>
      <c r="Q427" s="264"/>
      <c r="R427" s="264"/>
      <c r="S427" s="264" t="s">
        <v>162</v>
      </c>
      <c r="T427" s="264"/>
      <c r="U427" s="264"/>
      <c r="V427" s="264" t="s">
        <v>162</v>
      </c>
      <c r="W427" s="264"/>
      <c r="X427" s="264"/>
      <c r="Y427" s="768">
        <v>25</v>
      </c>
      <c r="Z427" s="768"/>
      <c r="AA427" s="768"/>
      <c r="AB427" s="264" t="s">
        <v>162</v>
      </c>
      <c r="AC427" s="264"/>
      <c r="AD427" s="264"/>
      <c r="AE427" s="768">
        <v>149</v>
      </c>
      <c r="AF427" s="768"/>
      <c r="AG427" s="815"/>
      <c r="AH427" s="101"/>
    </row>
    <row r="428" spans="1:34" s="4" customFormat="1" ht="15.95" customHeight="1" x14ac:dyDescent="0.15">
      <c r="A428" s="154" t="s">
        <v>352</v>
      </c>
      <c r="B428" s="102"/>
      <c r="C428" s="103"/>
      <c r="D428" s="102"/>
      <c r="E428" s="102"/>
      <c r="F428" s="102"/>
      <c r="G428" s="102"/>
      <c r="H428" s="102"/>
      <c r="I428" s="102"/>
      <c r="J428" s="102"/>
      <c r="K428" s="156"/>
      <c r="L428" s="156"/>
      <c r="M428" s="156"/>
      <c r="N428" s="156"/>
      <c r="O428" s="156"/>
      <c r="P428" s="102"/>
      <c r="Q428" s="102"/>
      <c r="R428" s="102"/>
      <c r="S428" s="102"/>
      <c r="T428" s="102"/>
      <c r="U428" s="102"/>
      <c r="V428" s="102"/>
      <c r="W428" s="103"/>
      <c r="X428" s="103"/>
      <c r="Y428" s="103"/>
      <c r="Z428" s="103"/>
      <c r="AA428" s="103"/>
      <c r="AB428" s="100"/>
      <c r="AC428" s="100"/>
      <c r="AD428" s="100"/>
      <c r="AE428" s="100"/>
      <c r="AF428" s="100"/>
      <c r="AG428" s="100" t="s">
        <v>19</v>
      </c>
    </row>
    <row r="429" spans="1:34" s="78" customFormat="1" ht="20.100000000000001" customHeight="1" x14ac:dyDescent="0.15">
      <c r="A429" s="50"/>
      <c r="B429" s="50"/>
      <c r="C429" s="4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4"/>
      <c r="X429" s="4"/>
      <c r="Y429" s="4"/>
      <c r="Z429" s="4"/>
      <c r="AA429" s="4"/>
      <c r="AB429" s="74"/>
      <c r="AC429" s="74"/>
      <c r="AD429" s="74"/>
      <c r="AE429" s="74"/>
      <c r="AF429" s="74"/>
      <c r="AG429" s="74"/>
      <c r="AH429" s="4"/>
    </row>
    <row r="430" spans="1:34" s="3" customFormat="1" ht="15.95" customHeight="1" x14ac:dyDescent="0.15">
      <c r="A430" s="78" t="s">
        <v>428</v>
      </c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  <c r="AA430" s="78"/>
      <c r="AB430" s="78"/>
      <c r="AC430" s="78"/>
      <c r="AD430" s="78"/>
      <c r="AE430" s="78"/>
      <c r="AF430" s="78"/>
      <c r="AG430" s="78"/>
      <c r="AH430" s="78"/>
    </row>
    <row r="431" spans="1:34" s="3" customFormat="1" ht="15.95" customHeight="1" x14ac:dyDescent="0.15">
      <c r="B431" s="3" t="s">
        <v>136</v>
      </c>
      <c r="AD431" s="89"/>
      <c r="AE431" s="89"/>
      <c r="AF431" s="89"/>
      <c r="AG431" s="90" t="s">
        <v>20</v>
      </c>
    </row>
    <row r="432" spans="1:34" s="3" customFormat="1" ht="15.95" customHeight="1" x14ac:dyDescent="0.15">
      <c r="A432" s="325" t="s">
        <v>38</v>
      </c>
      <c r="B432" s="326"/>
      <c r="C432" s="326"/>
      <c r="D432" s="326"/>
      <c r="E432" s="327"/>
      <c r="F432" s="272" t="s">
        <v>138</v>
      </c>
      <c r="G432" s="497"/>
      <c r="H432" s="497"/>
      <c r="I432" s="497"/>
      <c r="J432" s="497"/>
      <c r="K432" s="497"/>
      <c r="L432" s="497"/>
      <c r="M432" s="497"/>
      <c r="N432" s="497"/>
      <c r="O432" s="497"/>
      <c r="P432" s="497"/>
      <c r="Q432" s="497"/>
      <c r="R432" s="497"/>
      <c r="S432" s="498"/>
      <c r="T432" s="272" t="s">
        <v>179</v>
      </c>
      <c r="U432" s="273"/>
      <c r="V432" s="273"/>
      <c r="W432" s="273"/>
      <c r="X432" s="273"/>
      <c r="Y432" s="273"/>
      <c r="Z432" s="273"/>
      <c r="AA432" s="273"/>
      <c r="AB432" s="273"/>
      <c r="AC432" s="273"/>
      <c r="AD432" s="273"/>
      <c r="AE432" s="273"/>
      <c r="AF432" s="273"/>
      <c r="AG432" s="274"/>
    </row>
    <row r="433" spans="1:34" s="3" customFormat="1" ht="20.100000000000001" customHeight="1" x14ac:dyDescent="0.15">
      <c r="A433" s="219" t="s">
        <v>181</v>
      </c>
      <c r="B433" s="220"/>
      <c r="C433" s="220"/>
      <c r="D433" s="220"/>
      <c r="E433" s="221"/>
      <c r="F433" s="214" t="s">
        <v>383</v>
      </c>
      <c r="G433" s="431"/>
      <c r="H433" s="431"/>
      <c r="I433" s="431"/>
      <c r="J433" s="431"/>
      <c r="K433" s="431"/>
      <c r="L433" s="431"/>
      <c r="M433" s="431"/>
      <c r="N433" s="431"/>
      <c r="O433" s="431"/>
      <c r="P433" s="431"/>
      <c r="Q433" s="431"/>
      <c r="R433" s="431"/>
      <c r="S433" s="215"/>
      <c r="T433" s="214" t="s">
        <v>383</v>
      </c>
      <c r="U433" s="431"/>
      <c r="V433" s="431"/>
      <c r="W433" s="431"/>
      <c r="X433" s="431"/>
      <c r="Y433" s="431"/>
      <c r="Z433" s="431"/>
      <c r="AA433" s="431"/>
      <c r="AB433" s="431"/>
      <c r="AC433" s="431"/>
      <c r="AD433" s="431"/>
      <c r="AE433" s="431"/>
      <c r="AF433" s="431"/>
      <c r="AG433" s="482"/>
    </row>
    <row r="434" spans="1:34" s="3" customFormat="1" ht="18.75" customHeight="1" x14ac:dyDescent="0.15">
      <c r="A434" s="483">
        <v>22</v>
      </c>
      <c r="B434" s="484"/>
      <c r="C434" s="484"/>
      <c r="D434" s="484"/>
      <c r="E434" s="485"/>
      <c r="F434" s="261">
        <v>47</v>
      </c>
      <c r="G434" s="262"/>
      <c r="H434" s="262"/>
      <c r="I434" s="262"/>
      <c r="J434" s="262"/>
      <c r="K434" s="262"/>
      <c r="L434" s="262"/>
      <c r="M434" s="262"/>
      <c r="N434" s="262"/>
      <c r="O434" s="262"/>
      <c r="P434" s="262"/>
      <c r="Q434" s="262"/>
      <c r="R434" s="262"/>
      <c r="S434" s="499"/>
      <c r="T434" s="265">
        <v>461</v>
      </c>
      <c r="U434" s="266"/>
      <c r="V434" s="266"/>
      <c r="W434" s="266"/>
      <c r="X434" s="266"/>
      <c r="Y434" s="266"/>
      <c r="Z434" s="266"/>
      <c r="AA434" s="266"/>
      <c r="AB434" s="266"/>
      <c r="AC434" s="266"/>
      <c r="AD434" s="266"/>
      <c r="AE434" s="266"/>
      <c r="AF434" s="266"/>
      <c r="AG434" s="267"/>
    </row>
    <row r="435" spans="1:34" s="101" customFormat="1" ht="18.75" customHeight="1" x14ac:dyDescent="0.15">
      <c r="A435" s="335">
        <v>27</v>
      </c>
      <c r="B435" s="336"/>
      <c r="C435" s="336"/>
      <c r="D435" s="336"/>
      <c r="E435" s="337"/>
      <c r="F435" s="261">
        <v>36</v>
      </c>
      <c r="G435" s="262"/>
      <c r="H435" s="262"/>
      <c r="I435" s="262"/>
      <c r="J435" s="262"/>
      <c r="K435" s="262"/>
      <c r="L435" s="262"/>
      <c r="M435" s="262"/>
      <c r="N435" s="262"/>
      <c r="O435" s="262"/>
      <c r="P435" s="262"/>
      <c r="Q435" s="262"/>
      <c r="R435" s="262"/>
      <c r="S435" s="499"/>
      <c r="T435" s="261">
        <v>385</v>
      </c>
      <c r="U435" s="262"/>
      <c r="V435" s="262"/>
      <c r="W435" s="262"/>
      <c r="X435" s="262"/>
      <c r="Y435" s="262"/>
      <c r="Z435" s="262"/>
      <c r="AA435" s="262"/>
      <c r="AB435" s="262"/>
      <c r="AC435" s="262"/>
      <c r="AD435" s="262"/>
      <c r="AE435" s="262"/>
      <c r="AF435" s="262"/>
      <c r="AG435" s="263"/>
      <c r="AH435" s="3"/>
    </row>
    <row r="436" spans="1:34" s="4" customFormat="1" ht="18.75" customHeight="1" x14ac:dyDescent="0.15">
      <c r="A436" s="451" t="s">
        <v>500</v>
      </c>
      <c r="B436" s="452"/>
      <c r="C436" s="452"/>
      <c r="D436" s="452"/>
      <c r="E436" s="453"/>
      <c r="F436" s="473">
        <v>8</v>
      </c>
      <c r="G436" s="297"/>
      <c r="H436" s="297"/>
      <c r="I436" s="297"/>
      <c r="J436" s="297"/>
      <c r="K436" s="297"/>
      <c r="L436" s="297"/>
      <c r="M436" s="297"/>
      <c r="N436" s="297"/>
      <c r="O436" s="297"/>
      <c r="P436" s="297"/>
      <c r="Q436" s="297"/>
      <c r="R436" s="297"/>
      <c r="S436" s="474"/>
      <c r="T436" s="297">
        <v>88</v>
      </c>
      <c r="U436" s="297"/>
      <c r="V436" s="297"/>
      <c r="W436" s="297"/>
      <c r="X436" s="297"/>
      <c r="Y436" s="297"/>
      <c r="Z436" s="297"/>
      <c r="AA436" s="297"/>
      <c r="AB436" s="297"/>
      <c r="AC436" s="297"/>
      <c r="AD436" s="297"/>
      <c r="AE436" s="297"/>
      <c r="AF436" s="297"/>
      <c r="AG436" s="298"/>
      <c r="AH436" s="101"/>
    </row>
    <row r="437" spans="1:34" s="4" customFormat="1" ht="13.5" customHeight="1" x14ac:dyDescent="0.15">
      <c r="A437" s="76" t="s">
        <v>495</v>
      </c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  <c r="AA437" s="74"/>
      <c r="AB437" s="74"/>
      <c r="AC437" s="74"/>
      <c r="AD437" s="74"/>
      <c r="AE437" s="74"/>
      <c r="AF437" s="74"/>
      <c r="AG437" s="74" t="s">
        <v>343</v>
      </c>
    </row>
    <row r="438" spans="1:34" s="4" customFormat="1" ht="15.95" customHeight="1" x14ac:dyDescent="0.15">
      <c r="A438" s="49"/>
      <c r="B438" s="41"/>
      <c r="C438" s="41"/>
      <c r="D438" s="41"/>
      <c r="G438" s="83"/>
      <c r="H438" s="83"/>
      <c r="I438" s="83"/>
      <c r="J438" s="83"/>
      <c r="K438" s="83"/>
      <c r="N438" s="83"/>
      <c r="O438" s="83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  <c r="AA438" s="74"/>
      <c r="AB438" s="74"/>
      <c r="AC438" s="74"/>
      <c r="AD438" s="74"/>
      <c r="AE438" s="74"/>
      <c r="AF438" s="74"/>
    </row>
    <row r="439" spans="1:34" s="78" customFormat="1" ht="20.100000000000001" customHeight="1" x14ac:dyDescent="0.15">
      <c r="A439" s="41"/>
      <c r="B439" s="41"/>
      <c r="C439" s="41"/>
      <c r="D439" s="41"/>
      <c r="E439" s="4"/>
      <c r="F439" s="4"/>
      <c r="G439" s="83"/>
      <c r="H439" s="83"/>
      <c r="I439" s="83"/>
      <c r="J439" s="83"/>
      <c r="K439" s="83"/>
      <c r="L439" s="4"/>
      <c r="M439" s="4"/>
      <c r="N439" s="83"/>
      <c r="O439" s="83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  <c r="AA439" s="74"/>
      <c r="AB439" s="74"/>
      <c r="AC439" s="74"/>
      <c r="AD439" s="74"/>
      <c r="AE439" s="74"/>
      <c r="AF439" s="74"/>
      <c r="AG439" s="74"/>
      <c r="AH439" s="4"/>
    </row>
    <row r="440" spans="1:34" s="3" customFormat="1" ht="15.95" customHeight="1" x14ac:dyDescent="0.15">
      <c r="A440" s="165" t="s">
        <v>429</v>
      </c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  <c r="AA440" s="78"/>
      <c r="AB440" s="78"/>
      <c r="AC440" s="78"/>
      <c r="AD440" s="78"/>
      <c r="AE440" s="78"/>
      <c r="AF440" s="78"/>
      <c r="AG440" s="78"/>
      <c r="AH440" s="78"/>
    </row>
    <row r="441" spans="1:34" s="101" customFormat="1" ht="15.95" customHeight="1" x14ac:dyDescent="0.15">
      <c r="A441" s="3"/>
      <c r="B441" s="3" t="s">
        <v>21</v>
      </c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90" t="s">
        <v>22</v>
      </c>
      <c r="AH441" s="3"/>
    </row>
    <row r="442" spans="1:34" s="101" customFormat="1" ht="15.95" customHeight="1" x14ac:dyDescent="0.15">
      <c r="A442" s="325" t="s">
        <v>269</v>
      </c>
      <c r="B442" s="326"/>
      <c r="C442" s="326"/>
      <c r="D442" s="326"/>
      <c r="E442" s="327"/>
      <c r="F442" s="475" t="s">
        <v>274</v>
      </c>
      <c r="G442" s="476"/>
      <c r="H442" s="476"/>
      <c r="I442" s="476"/>
      <c r="J442" s="476"/>
      <c r="K442" s="476"/>
      <c r="L442" s="477"/>
      <c r="M442" s="475" t="s">
        <v>300</v>
      </c>
      <c r="N442" s="476"/>
      <c r="O442" s="476"/>
      <c r="P442" s="476"/>
      <c r="Q442" s="476"/>
      <c r="R442" s="476"/>
      <c r="S442" s="477"/>
      <c r="T442" s="309" t="s">
        <v>301</v>
      </c>
      <c r="U442" s="310"/>
      <c r="V442" s="310"/>
      <c r="W442" s="310"/>
      <c r="X442" s="310"/>
      <c r="Y442" s="310"/>
      <c r="Z442" s="310"/>
      <c r="AA442" s="310"/>
      <c r="AB442" s="310"/>
      <c r="AC442" s="310"/>
      <c r="AD442" s="310"/>
      <c r="AE442" s="310"/>
      <c r="AF442" s="310"/>
      <c r="AG442" s="311"/>
    </row>
    <row r="443" spans="1:34" s="101" customFormat="1" ht="20.100000000000001" customHeight="1" x14ac:dyDescent="0.15">
      <c r="A443" s="219" t="s">
        <v>273</v>
      </c>
      <c r="B443" s="220"/>
      <c r="C443" s="220"/>
      <c r="D443" s="220"/>
      <c r="E443" s="221"/>
      <c r="F443" s="478"/>
      <c r="G443" s="479"/>
      <c r="H443" s="479"/>
      <c r="I443" s="479"/>
      <c r="J443" s="479"/>
      <c r="K443" s="479"/>
      <c r="L443" s="480"/>
      <c r="M443" s="478"/>
      <c r="N443" s="479"/>
      <c r="O443" s="479"/>
      <c r="P443" s="479"/>
      <c r="Q443" s="479"/>
      <c r="R443" s="479"/>
      <c r="S443" s="480"/>
      <c r="T443" s="299" t="s">
        <v>302</v>
      </c>
      <c r="U443" s="300"/>
      <c r="V443" s="300"/>
      <c r="W443" s="300"/>
      <c r="X443" s="300"/>
      <c r="Y443" s="300"/>
      <c r="Z443" s="304"/>
      <c r="AA443" s="299" t="s">
        <v>303</v>
      </c>
      <c r="AB443" s="300"/>
      <c r="AC443" s="300"/>
      <c r="AD443" s="300"/>
      <c r="AE443" s="300"/>
      <c r="AF443" s="300"/>
      <c r="AG443" s="301"/>
    </row>
    <row r="444" spans="1:34" s="101" customFormat="1" ht="18.75" customHeight="1" x14ac:dyDescent="0.15">
      <c r="A444" s="468">
        <v>30</v>
      </c>
      <c r="B444" s="469"/>
      <c r="C444" s="469"/>
      <c r="D444" s="469"/>
      <c r="E444" s="470"/>
      <c r="F444" s="481">
        <v>29.099999999999998</v>
      </c>
      <c r="G444" s="312"/>
      <c r="H444" s="312"/>
      <c r="I444" s="312"/>
      <c r="J444" s="312"/>
      <c r="K444" s="312"/>
      <c r="L444" s="312"/>
      <c r="M444" s="312">
        <v>28.4</v>
      </c>
      <c r="N444" s="312"/>
      <c r="O444" s="312"/>
      <c r="P444" s="312"/>
      <c r="Q444" s="312"/>
      <c r="R444" s="312"/>
      <c r="S444" s="312"/>
      <c r="T444" s="312">
        <v>0.7</v>
      </c>
      <c r="U444" s="312"/>
      <c r="V444" s="312"/>
      <c r="W444" s="312"/>
      <c r="X444" s="312"/>
      <c r="Y444" s="312"/>
      <c r="Z444" s="312"/>
      <c r="AA444" s="307" t="s">
        <v>162</v>
      </c>
      <c r="AB444" s="307"/>
      <c r="AC444" s="307"/>
      <c r="AD444" s="307"/>
      <c r="AE444" s="307"/>
      <c r="AF444" s="307"/>
      <c r="AG444" s="308"/>
    </row>
    <row r="445" spans="1:34" s="101" customFormat="1" ht="18.75" customHeight="1" x14ac:dyDescent="0.15">
      <c r="A445" s="465" t="s">
        <v>474</v>
      </c>
      <c r="B445" s="466"/>
      <c r="C445" s="466"/>
      <c r="D445" s="466"/>
      <c r="E445" s="467"/>
      <c r="F445" s="481">
        <v>29.2</v>
      </c>
      <c r="G445" s="312"/>
      <c r="H445" s="312"/>
      <c r="I445" s="312"/>
      <c r="J445" s="312"/>
      <c r="K445" s="312"/>
      <c r="L445" s="312"/>
      <c r="M445" s="313">
        <v>28</v>
      </c>
      <c r="N445" s="313"/>
      <c r="O445" s="313"/>
      <c r="P445" s="313"/>
      <c r="Q445" s="313"/>
      <c r="R445" s="313"/>
      <c r="S445" s="313"/>
      <c r="T445" s="313">
        <v>0.2</v>
      </c>
      <c r="U445" s="313"/>
      <c r="V445" s="313"/>
      <c r="W445" s="313"/>
      <c r="X445" s="313"/>
      <c r="Y445" s="313"/>
      <c r="Z445" s="313"/>
      <c r="AA445" s="269">
        <v>1</v>
      </c>
      <c r="AB445" s="269"/>
      <c r="AC445" s="269"/>
      <c r="AD445" s="269"/>
      <c r="AE445" s="269"/>
      <c r="AF445" s="269"/>
      <c r="AG445" s="271"/>
    </row>
    <row r="446" spans="1:34" s="2" customFormat="1" ht="18.75" customHeight="1" x14ac:dyDescent="0.15">
      <c r="A446" s="457">
        <v>2</v>
      </c>
      <c r="B446" s="458"/>
      <c r="C446" s="458"/>
      <c r="D446" s="458"/>
      <c r="E446" s="459"/>
      <c r="F446" s="471">
        <v>28.9</v>
      </c>
      <c r="G446" s="472"/>
      <c r="H446" s="472"/>
      <c r="I446" s="472"/>
      <c r="J446" s="472"/>
      <c r="K446" s="472"/>
      <c r="L446" s="472"/>
      <c r="M446" s="460">
        <v>27.7</v>
      </c>
      <c r="N446" s="460"/>
      <c r="O446" s="460"/>
      <c r="P446" s="460"/>
      <c r="Q446" s="460"/>
      <c r="R446" s="460"/>
      <c r="S446" s="460"/>
      <c r="T446" s="460">
        <v>1.2</v>
      </c>
      <c r="U446" s="460"/>
      <c r="V446" s="460"/>
      <c r="W446" s="460"/>
      <c r="X446" s="460"/>
      <c r="Y446" s="460"/>
      <c r="Z446" s="460"/>
      <c r="AA446" s="305">
        <v>0</v>
      </c>
      <c r="AB446" s="305"/>
      <c r="AC446" s="305"/>
      <c r="AD446" s="305"/>
      <c r="AE446" s="305"/>
      <c r="AF446" s="305"/>
      <c r="AG446" s="306"/>
      <c r="AH446" s="101"/>
    </row>
    <row r="447" spans="1:34" s="2" customFormat="1" ht="15.95" customHeight="1" x14ac:dyDescent="0.15">
      <c r="X447" s="74"/>
      <c r="Y447" s="74"/>
      <c r="Z447" s="74"/>
      <c r="AA447" s="74"/>
      <c r="AB447" s="74"/>
      <c r="AC447" s="74"/>
      <c r="AD447" s="74"/>
      <c r="AE447" s="74"/>
      <c r="AF447" s="74"/>
      <c r="AG447" s="32" t="s">
        <v>304</v>
      </c>
    </row>
    <row r="448" spans="1:34" s="3" customFormat="1" ht="20.100000000000001" customHeight="1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74"/>
      <c r="Y448" s="74"/>
      <c r="Z448" s="74"/>
      <c r="AA448" s="74"/>
      <c r="AB448" s="74"/>
      <c r="AC448" s="74"/>
      <c r="AD448" s="74"/>
      <c r="AE448" s="74"/>
      <c r="AF448" s="74"/>
      <c r="AG448" s="74"/>
      <c r="AH448" s="2"/>
    </row>
    <row r="449" spans="1:34" s="3" customFormat="1" ht="15.95" customHeight="1" x14ac:dyDescent="0.15">
      <c r="A449" s="78" t="s">
        <v>430</v>
      </c>
      <c r="AG449" s="90" t="s">
        <v>24</v>
      </c>
    </row>
    <row r="450" spans="1:34" s="3" customFormat="1" ht="15.95" customHeight="1" x14ac:dyDescent="0.15">
      <c r="A450" s="454" t="s">
        <v>269</v>
      </c>
      <c r="B450" s="455"/>
      <c r="C450" s="455"/>
      <c r="D450" s="455"/>
      <c r="E450" s="456"/>
      <c r="F450" s="276" t="s">
        <v>274</v>
      </c>
      <c r="G450" s="277"/>
      <c r="H450" s="277"/>
      <c r="I450" s="286"/>
      <c r="J450" s="276" t="s">
        <v>291</v>
      </c>
      <c r="K450" s="277"/>
      <c r="L450" s="286"/>
      <c r="M450" s="276" t="s">
        <v>292</v>
      </c>
      <c r="N450" s="277"/>
      <c r="O450" s="286"/>
      <c r="P450" s="288" t="s">
        <v>293</v>
      </c>
      <c r="Q450" s="289"/>
      <c r="R450" s="290"/>
      <c r="S450" s="294" t="s">
        <v>294</v>
      </c>
      <c r="T450" s="295"/>
      <c r="U450" s="295"/>
      <c r="V450" s="295"/>
      <c r="W450" s="295"/>
      <c r="X450" s="295"/>
      <c r="Y450" s="295"/>
      <c r="Z450" s="295"/>
      <c r="AA450" s="295"/>
      <c r="AB450" s="295"/>
      <c r="AC450" s="295"/>
      <c r="AD450" s="296"/>
      <c r="AE450" s="276" t="s">
        <v>295</v>
      </c>
      <c r="AF450" s="277"/>
      <c r="AG450" s="278"/>
    </row>
    <row r="451" spans="1:34" s="3" customFormat="1" ht="20.100000000000001" customHeight="1" x14ac:dyDescent="0.15">
      <c r="A451" s="349" t="s">
        <v>290</v>
      </c>
      <c r="B451" s="350"/>
      <c r="C451" s="350"/>
      <c r="D451" s="350"/>
      <c r="E451" s="351"/>
      <c r="F451" s="279"/>
      <c r="G451" s="280"/>
      <c r="H451" s="280"/>
      <c r="I451" s="287"/>
      <c r="J451" s="279"/>
      <c r="K451" s="280"/>
      <c r="L451" s="287"/>
      <c r="M451" s="279"/>
      <c r="N451" s="280"/>
      <c r="O451" s="287"/>
      <c r="P451" s="291"/>
      <c r="Q451" s="292"/>
      <c r="R451" s="293"/>
      <c r="S451" s="282" t="s">
        <v>296</v>
      </c>
      <c r="T451" s="283"/>
      <c r="U451" s="284"/>
      <c r="V451" s="282" t="s">
        <v>297</v>
      </c>
      <c r="W451" s="283"/>
      <c r="X451" s="284"/>
      <c r="Y451" s="282" t="s">
        <v>298</v>
      </c>
      <c r="Z451" s="283"/>
      <c r="AA451" s="284"/>
      <c r="AB451" s="282" t="s">
        <v>299</v>
      </c>
      <c r="AC451" s="283"/>
      <c r="AD451" s="284"/>
      <c r="AE451" s="279"/>
      <c r="AF451" s="280"/>
      <c r="AG451" s="281"/>
    </row>
    <row r="452" spans="1:34" s="3" customFormat="1" ht="18.75" customHeight="1" x14ac:dyDescent="0.15">
      <c r="A452" s="468">
        <v>30</v>
      </c>
      <c r="B452" s="469"/>
      <c r="C452" s="469"/>
      <c r="D452" s="469"/>
      <c r="E452" s="470"/>
      <c r="F452" s="461">
        <v>36921</v>
      </c>
      <c r="G452" s="285"/>
      <c r="H452" s="285"/>
      <c r="I452" s="285"/>
      <c r="J452" s="285">
        <v>16644</v>
      </c>
      <c r="K452" s="285"/>
      <c r="L452" s="285"/>
      <c r="M452" s="285">
        <v>12046</v>
      </c>
      <c r="N452" s="285"/>
      <c r="O452" s="285"/>
      <c r="P452" s="285">
        <v>3325</v>
      </c>
      <c r="Q452" s="285"/>
      <c r="R452" s="285"/>
      <c r="S452" s="285">
        <v>1121</v>
      </c>
      <c r="T452" s="285"/>
      <c r="U452" s="285"/>
      <c r="V452" s="285">
        <v>656</v>
      </c>
      <c r="W452" s="285"/>
      <c r="X452" s="285"/>
      <c r="Y452" s="285">
        <v>464</v>
      </c>
      <c r="Z452" s="285"/>
      <c r="AA452" s="285"/>
      <c r="AB452" s="303" t="s">
        <v>162</v>
      </c>
      <c r="AC452" s="303"/>
      <c r="AD452" s="303"/>
      <c r="AE452" s="285">
        <v>3785</v>
      </c>
      <c r="AF452" s="285"/>
      <c r="AG452" s="302"/>
    </row>
    <row r="453" spans="1:34" s="3" customFormat="1" ht="18.75" customHeight="1" x14ac:dyDescent="0.15">
      <c r="A453" s="465" t="s">
        <v>474</v>
      </c>
      <c r="B453" s="466"/>
      <c r="C453" s="466"/>
      <c r="D453" s="466"/>
      <c r="E453" s="467"/>
      <c r="F453" s="461">
        <v>29139</v>
      </c>
      <c r="G453" s="285"/>
      <c r="H453" s="285"/>
      <c r="I453" s="285"/>
      <c r="J453" s="285">
        <v>13067</v>
      </c>
      <c r="K453" s="285"/>
      <c r="L453" s="285"/>
      <c r="M453" s="285">
        <v>9621</v>
      </c>
      <c r="N453" s="285"/>
      <c r="O453" s="285"/>
      <c r="P453" s="285">
        <v>1400</v>
      </c>
      <c r="Q453" s="285"/>
      <c r="R453" s="285"/>
      <c r="S453" s="285">
        <v>766</v>
      </c>
      <c r="T453" s="285"/>
      <c r="U453" s="285"/>
      <c r="V453" s="285">
        <v>566</v>
      </c>
      <c r="W453" s="285"/>
      <c r="X453" s="285"/>
      <c r="Y453" s="285">
        <v>200</v>
      </c>
      <c r="Z453" s="285"/>
      <c r="AA453" s="285"/>
      <c r="AB453" s="303" t="s">
        <v>162</v>
      </c>
      <c r="AC453" s="303"/>
      <c r="AD453" s="303"/>
      <c r="AE453" s="285">
        <v>4285</v>
      </c>
      <c r="AF453" s="285"/>
      <c r="AG453" s="302"/>
    </row>
    <row r="454" spans="1:34" s="3" customFormat="1" ht="18.75" customHeight="1" x14ac:dyDescent="0.15">
      <c r="A454" s="457">
        <v>2</v>
      </c>
      <c r="B454" s="458"/>
      <c r="C454" s="458"/>
      <c r="D454" s="458"/>
      <c r="E454" s="459"/>
      <c r="F454" s="462">
        <v>31259</v>
      </c>
      <c r="G454" s="463"/>
      <c r="H454" s="463"/>
      <c r="I454" s="463"/>
      <c r="J454" s="464">
        <v>16839</v>
      </c>
      <c r="K454" s="464"/>
      <c r="L454" s="464"/>
      <c r="M454" s="464">
        <v>8949</v>
      </c>
      <c r="N454" s="464"/>
      <c r="O454" s="464"/>
      <c r="P454" s="464">
        <v>1120</v>
      </c>
      <c r="Q454" s="464"/>
      <c r="R454" s="464"/>
      <c r="S454" s="463">
        <v>566</v>
      </c>
      <c r="T454" s="463"/>
      <c r="U454" s="463"/>
      <c r="V454" s="464">
        <v>566</v>
      </c>
      <c r="W454" s="464"/>
      <c r="X454" s="464"/>
      <c r="Y454" s="464" t="s">
        <v>162</v>
      </c>
      <c r="Z454" s="464"/>
      <c r="AA454" s="464"/>
      <c r="AB454" s="817" t="s">
        <v>162</v>
      </c>
      <c r="AC454" s="817"/>
      <c r="AD454" s="817"/>
      <c r="AE454" s="464">
        <v>3785</v>
      </c>
      <c r="AF454" s="464"/>
      <c r="AG454" s="816"/>
    </row>
    <row r="455" spans="1:34" s="3" customFormat="1" ht="15.95" customHeight="1" x14ac:dyDescent="0.15">
      <c r="A455" s="76" t="s">
        <v>434</v>
      </c>
      <c r="X455" s="32"/>
      <c r="Y455" s="32"/>
      <c r="Z455" s="32"/>
      <c r="AA455" s="32"/>
      <c r="AB455" s="32"/>
      <c r="AC455" s="32"/>
      <c r="AD455" s="32"/>
      <c r="AE455" s="74"/>
      <c r="AF455" s="74"/>
      <c r="AG455" s="32" t="s">
        <v>23</v>
      </c>
    </row>
    <row r="456" spans="1:34" s="78" customFormat="1" ht="20.100000000000001" customHeight="1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74"/>
      <c r="Y456" s="74"/>
      <c r="Z456" s="74"/>
      <c r="AA456" s="74"/>
      <c r="AB456" s="74"/>
      <c r="AC456" s="74"/>
      <c r="AD456" s="74"/>
      <c r="AE456" s="74"/>
      <c r="AF456" s="74"/>
      <c r="AG456" s="74"/>
      <c r="AH456" s="3"/>
    </row>
    <row r="457" spans="1:34" s="3" customFormat="1" ht="15.95" customHeight="1" x14ac:dyDescent="0.15">
      <c r="A457" s="78" t="s">
        <v>431</v>
      </c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104"/>
      <c r="Z457" s="104"/>
      <c r="AA457" s="104"/>
      <c r="AB457" s="104"/>
      <c r="AC457" s="104"/>
      <c r="AD457" s="87"/>
      <c r="AE457" s="87"/>
      <c r="AF457" s="87"/>
      <c r="AG457" s="105" t="s">
        <v>25</v>
      </c>
      <c r="AH457" s="78"/>
    </row>
    <row r="458" spans="1:34" s="3" customFormat="1" ht="15.95" customHeight="1" x14ac:dyDescent="0.15">
      <c r="A458" s="454" t="s">
        <v>269</v>
      </c>
      <c r="B458" s="455"/>
      <c r="C458" s="455"/>
      <c r="D458" s="455"/>
      <c r="E458" s="456"/>
      <c r="F458" s="276" t="s">
        <v>284</v>
      </c>
      <c r="G458" s="277"/>
      <c r="H458" s="277"/>
      <c r="I458" s="286"/>
      <c r="J458" s="276" t="s">
        <v>285</v>
      </c>
      <c r="K458" s="277"/>
      <c r="L458" s="277"/>
      <c r="M458" s="286"/>
      <c r="N458" s="276" t="s">
        <v>286</v>
      </c>
      <c r="O458" s="277"/>
      <c r="P458" s="277"/>
      <c r="Q458" s="277"/>
      <c r="R458" s="286"/>
      <c r="S458" s="835" t="s">
        <v>287</v>
      </c>
      <c r="T458" s="836"/>
      <c r="U458" s="836"/>
      <c r="V458" s="836"/>
      <c r="W458" s="837"/>
      <c r="X458" s="835" t="s">
        <v>288</v>
      </c>
      <c r="Y458" s="836"/>
      <c r="Z458" s="836"/>
      <c r="AA458" s="836"/>
      <c r="AB458" s="837"/>
      <c r="AC458" s="835" t="s">
        <v>289</v>
      </c>
      <c r="AD458" s="836"/>
      <c r="AE458" s="836"/>
      <c r="AF458" s="836"/>
      <c r="AG458" s="844"/>
    </row>
    <row r="459" spans="1:34" s="3" customFormat="1" ht="20.100000000000001" customHeight="1" x14ac:dyDescent="0.15">
      <c r="A459" s="349" t="s">
        <v>290</v>
      </c>
      <c r="B459" s="350"/>
      <c r="C459" s="350"/>
      <c r="D459" s="350"/>
      <c r="E459" s="351"/>
      <c r="F459" s="279"/>
      <c r="G459" s="280"/>
      <c r="H459" s="280"/>
      <c r="I459" s="287"/>
      <c r="J459" s="279"/>
      <c r="K459" s="280"/>
      <c r="L459" s="280"/>
      <c r="M459" s="287"/>
      <c r="N459" s="279"/>
      <c r="O459" s="280"/>
      <c r="P459" s="280"/>
      <c r="Q459" s="280"/>
      <c r="R459" s="287"/>
      <c r="S459" s="838"/>
      <c r="T459" s="839"/>
      <c r="U459" s="839"/>
      <c r="V459" s="839"/>
      <c r="W459" s="840"/>
      <c r="X459" s="838"/>
      <c r="Y459" s="839"/>
      <c r="Z459" s="839"/>
      <c r="AA459" s="839"/>
      <c r="AB459" s="840"/>
      <c r="AC459" s="838"/>
      <c r="AD459" s="839"/>
      <c r="AE459" s="839"/>
      <c r="AF459" s="839"/>
      <c r="AG459" s="845"/>
    </row>
    <row r="460" spans="1:34" s="3" customFormat="1" ht="18.75" customHeight="1" x14ac:dyDescent="0.15">
      <c r="A460" s="468" t="s">
        <v>435</v>
      </c>
      <c r="B460" s="469"/>
      <c r="C460" s="469"/>
      <c r="D460" s="469"/>
      <c r="E460" s="470"/>
      <c r="F460" s="981">
        <v>26</v>
      </c>
      <c r="G460" s="982"/>
      <c r="H460" s="982"/>
      <c r="I460" s="982"/>
      <c r="J460" s="814" t="s">
        <v>162</v>
      </c>
      <c r="K460" s="814"/>
      <c r="L460" s="814"/>
      <c r="M460" s="814"/>
      <c r="N460" s="814" t="s">
        <v>162</v>
      </c>
      <c r="O460" s="814"/>
      <c r="P460" s="814"/>
      <c r="Q460" s="814"/>
      <c r="R460" s="814"/>
      <c r="S460" s="814" t="s">
        <v>162</v>
      </c>
      <c r="T460" s="814"/>
      <c r="U460" s="814"/>
      <c r="V460" s="814"/>
      <c r="W460" s="814"/>
      <c r="X460" s="814" t="s">
        <v>162</v>
      </c>
      <c r="Y460" s="814"/>
      <c r="Z460" s="814"/>
      <c r="AA460" s="814"/>
      <c r="AB460" s="814"/>
      <c r="AC460" s="814" t="s">
        <v>162</v>
      </c>
      <c r="AD460" s="814"/>
      <c r="AE460" s="814"/>
      <c r="AF460" s="814"/>
      <c r="AG460" s="846"/>
    </row>
    <row r="461" spans="1:34" s="101" customFormat="1" ht="18.75" customHeight="1" x14ac:dyDescent="0.15">
      <c r="A461" s="465">
        <v>2</v>
      </c>
      <c r="B461" s="466"/>
      <c r="C461" s="466"/>
      <c r="D461" s="466"/>
      <c r="E461" s="467"/>
      <c r="F461" s="989">
        <v>36</v>
      </c>
      <c r="G461" s="980"/>
      <c r="H461" s="980"/>
      <c r="I461" s="980"/>
      <c r="J461" s="980">
        <v>6</v>
      </c>
      <c r="K461" s="980"/>
      <c r="L461" s="980"/>
      <c r="M461" s="980"/>
      <c r="N461" s="268" t="s">
        <v>162</v>
      </c>
      <c r="O461" s="268"/>
      <c r="P461" s="268"/>
      <c r="Q461" s="268"/>
      <c r="R461" s="268"/>
      <c r="S461" s="268" t="s">
        <v>162</v>
      </c>
      <c r="T461" s="268"/>
      <c r="U461" s="268"/>
      <c r="V461" s="268"/>
      <c r="W461" s="268"/>
      <c r="X461" s="268" t="s">
        <v>162</v>
      </c>
      <c r="Y461" s="268"/>
      <c r="Z461" s="268"/>
      <c r="AA461" s="268"/>
      <c r="AB461" s="268"/>
      <c r="AC461" s="751" t="s">
        <v>442</v>
      </c>
      <c r="AD461" s="751"/>
      <c r="AE461" s="751"/>
      <c r="AF461" s="751"/>
      <c r="AG461" s="752"/>
      <c r="AH461" s="3"/>
    </row>
    <row r="462" spans="1:34" s="3" customFormat="1" ht="18.75" customHeight="1" x14ac:dyDescent="0.15">
      <c r="A462" s="457">
        <v>3</v>
      </c>
      <c r="B462" s="458"/>
      <c r="C462" s="458"/>
      <c r="D462" s="458"/>
      <c r="E462" s="459"/>
      <c r="F462" s="990">
        <v>26</v>
      </c>
      <c r="G462" s="753"/>
      <c r="H462" s="753"/>
      <c r="I462" s="753"/>
      <c r="J462" s="753">
        <v>5</v>
      </c>
      <c r="K462" s="753"/>
      <c r="L462" s="753"/>
      <c r="M462" s="753"/>
      <c r="N462" s="768" t="s">
        <v>478</v>
      </c>
      <c r="O462" s="768"/>
      <c r="P462" s="768"/>
      <c r="Q462" s="768"/>
      <c r="R462" s="768"/>
      <c r="S462" s="768">
        <v>1</v>
      </c>
      <c r="T462" s="768"/>
      <c r="U462" s="768"/>
      <c r="V462" s="768"/>
      <c r="W462" s="768"/>
      <c r="X462" s="264" t="s">
        <v>162</v>
      </c>
      <c r="Y462" s="264"/>
      <c r="Z462" s="264"/>
      <c r="AA462" s="264"/>
      <c r="AB462" s="264"/>
      <c r="AC462" s="768" t="s">
        <v>479</v>
      </c>
      <c r="AD462" s="768"/>
      <c r="AE462" s="768"/>
      <c r="AF462" s="768"/>
      <c r="AG462" s="815"/>
      <c r="AH462" s="101"/>
    </row>
    <row r="463" spans="1:34" s="3" customFormat="1" ht="15.95" customHeight="1" x14ac:dyDescent="0.15">
      <c r="A463" s="76"/>
      <c r="Y463" s="87"/>
      <c r="Z463" s="87"/>
      <c r="AA463" s="74"/>
      <c r="AB463" s="74"/>
      <c r="AC463" s="74"/>
      <c r="AD463" s="74"/>
      <c r="AE463" s="74"/>
      <c r="AF463" s="74"/>
      <c r="AG463" s="74" t="s">
        <v>23</v>
      </c>
    </row>
    <row r="464" spans="1:34" s="107" customFormat="1" ht="20.100000000000001" customHeight="1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74"/>
      <c r="AH464" s="3"/>
    </row>
    <row r="465" spans="1:35" s="107" customFormat="1" ht="15.95" customHeight="1" x14ac:dyDescent="0.15">
      <c r="A465" s="78" t="s">
        <v>432</v>
      </c>
    </row>
    <row r="466" spans="1:35" s="3" customFormat="1" ht="15.95" customHeight="1" x14ac:dyDescent="0.15">
      <c r="A466" s="107"/>
      <c r="B466" s="3" t="s">
        <v>131</v>
      </c>
      <c r="C466" s="107"/>
      <c r="D466" s="107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</row>
    <row r="467" spans="1:35" s="3" customFormat="1" ht="15.95" customHeight="1" x14ac:dyDescent="0.15">
      <c r="A467" s="16" t="s">
        <v>26</v>
      </c>
      <c r="L467" s="105" t="s">
        <v>52</v>
      </c>
      <c r="Z467" s="105"/>
    </row>
    <row r="468" spans="1:35" s="3" customFormat="1" ht="15.95" customHeight="1" x14ac:dyDescent="0.15">
      <c r="A468" s="325" t="s">
        <v>269</v>
      </c>
      <c r="B468" s="326"/>
      <c r="C468" s="326"/>
      <c r="D468" s="326"/>
      <c r="E468" s="327"/>
      <c r="F468" s="475" t="s">
        <v>283</v>
      </c>
      <c r="G468" s="476"/>
      <c r="H468" s="476"/>
      <c r="I468" s="476"/>
      <c r="J468" s="476"/>
      <c r="K468" s="476"/>
      <c r="L468" s="986"/>
    </row>
    <row r="469" spans="1:35" s="3" customFormat="1" ht="20.100000000000001" customHeight="1" x14ac:dyDescent="0.15">
      <c r="A469" s="219" t="s">
        <v>273</v>
      </c>
      <c r="B469" s="220"/>
      <c r="C469" s="220"/>
      <c r="D469" s="220"/>
      <c r="E469" s="221"/>
      <c r="F469" s="478"/>
      <c r="G469" s="479"/>
      <c r="H469" s="479"/>
      <c r="I469" s="479"/>
      <c r="J469" s="479"/>
      <c r="K469" s="479"/>
      <c r="L469" s="479"/>
      <c r="M469" s="146"/>
    </row>
    <row r="470" spans="1:35" s="3" customFormat="1" ht="18.75" customHeight="1" x14ac:dyDescent="0.15">
      <c r="A470" s="468">
        <v>31</v>
      </c>
      <c r="B470" s="469"/>
      <c r="C470" s="469"/>
      <c r="D470" s="469"/>
      <c r="E470" s="470"/>
      <c r="F470" s="981">
        <v>4043</v>
      </c>
      <c r="G470" s="982"/>
      <c r="H470" s="982"/>
      <c r="I470" s="982"/>
      <c r="J470" s="982"/>
      <c r="K470" s="982"/>
      <c r="L470" s="987"/>
      <c r="M470" s="146"/>
    </row>
    <row r="471" spans="1:35" s="101" customFormat="1" ht="18.75" customHeight="1" x14ac:dyDescent="0.15">
      <c r="A471" s="465" t="s">
        <v>436</v>
      </c>
      <c r="B471" s="466"/>
      <c r="C471" s="466"/>
      <c r="D471" s="466"/>
      <c r="E471" s="467"/>
      <c r="F471" s="974">
        <v>4003</v>
      </c>
      <c r="G471" s="975"/>
      <c r="H471" s="975"/>
      <c r="I471" s="975"/>
      <c r="J471" s="975"/>
      <c r="K471" s="975"/>
      <c r="L471" s="976"/>
      <c r="M471" s="146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</row>
    <row r="472" spans="1:35" s="101" customFormat="1" ht="18.75" customHeight="1" x14ac:dyDescent="0.15">
      <c r="A472" s="457">
        <v>3</v>
      </c>
      <c r="B472" s="458"/>
      <c r="C472" s="458"/>
      <c r="D472" s="458"/>
      <c r="E472" s="459"/>
      <c r="F472" s="977">
        <v>3943</v>
      </c>
      <c r="G472" s="978"/>
      <c r="H472" s="978"/>
      <c r="I472" s="978"/>
      <c r="J472" s="978"/>
      <c r="K472" s="978"/>
      <c r="L472" s="979"/>
      <c r="M472" s="146"/>
    </row>
    <row r="473" spans="1:35" s="4" customFormat="1" ht="13.5" customHeight="1" x14ac:dyDescent="0.15">
      <c r="A473" s="152"/>
      <c r="B473" s="152"/>
      <c r="C473" s="152"/>
      <c r="D473" s="152"/>
      <c r="E473" s="152"/>
      <c r="F473" s="153"/>
      <c r="G473" s="153"/>
      <c r="H473" s="153"/>
      <c r="I473" s="153"/>
      <c r="J473" s="153"/>
      <c r="K473" s="153"/>
      <c r="L473" s="74" t="s">
        <v>161</v>
      </c>
      <c r="M473" s="101"/>
      <c r="N473" s="101"/>
      <c r="O473" s="101"/>
      <c r="P473" s="101"/>
      <c r="Q473" s="101"/>
      <c r="R473" s="101"/>
      <c r="S473" s="101"/>
      <c r="T473" s="101"/>
      <c r="U473" s="101"/>
      <c r="V473" s="101"/>
      <c r="W473" s="101"/>
      <c r="X473" s="101"/>
      <c r="Y473" s="101"/>
      <c r="Z473" s="101"/>
      <c r="AA473" s="101"/>
      <c r="AB473" s="101"/>
      <c r="AC473" s="101"/>
      <c r="AD473" s="101"/>
      <c r="AE473" s="101"/>
      <c r="AF473" s="101"/>
      <c r="AG473" s="101"/>
      <c r="AH473" s="101"/>
    </row>
    <row r="474" spans="1:35" s="96" customFormat="1" ht="15.95" customHeight="1" x14ac:dyDescent="0.15">
      <c r="A474" s="76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74"/>
      <c r="Y474" s="74"/>
      <c r="Z474" s="74"/>
      <c r="AA474" s="74"/>
      <c r="AB474" s="4"/>
      <c r="AC474" s="4"/>
      <c r="AD474" s="4"/>
      <c r="AE474" s="4"/>
      <c r="AF474" s="4"/>
      <c r="AG474" s="74"/>
      <c r="AH474" s="4"/>
    </row>
    <row r="475" spans="1:35" s="148" customFormat="1" ht="15.95" customHeight="1" x14ac:dyDescent="0.15">
      <c r="A475" s="103"/>
      <c r="B475" s="96"/>
      <c r="C475" s="96"/>
      <c r="D475" s="96"/>
      <c r="E475" s="96"/>
      <c r="F475" s="96"/>
      <c r="G475" s="96"/>
      <c r="H475" s="96"/>
      <c r="I475" s="96"/>
      <c r="J475" s="96"/>
      <c r="K475" s="96"/>
      <c r="L475" s="96"/>
      <c r="M475" s="96"/>
      <c r="N475" s="96"/>
      <c r="O475" s="96"/>
      <c r="P475" s="96"/>
      <c r="Q475" s="96"/>
      <c r="R475" s="96"/>
      <c r="S475" s="96"/>
      <c r="T475" s="96"/>
      <c r="U475" s="96"/>
      <c r="V475" s="96"/>
      <c r="W475" s="96"/>
      <c r="X475" s="96"/>
      <c r="Y475" s="96"/>
      <c r="Z475" s="96"/>
      <c r="AA475" s="96"/>
      <c r="AB475" s="96"/>
      <c r="AC475" s="96"/>
      <c r="AD475" s="96"/>
      <c r="AE475" s="96"/>
      <c r="AF475" s="96"/>
      <c r="AG475" s="96"/>
      <c r="AH475" s="96"/>
      <c r="AI475" s="96"/>
    </row>
    <row r="476" spans="1:35" s="148" customFormat="1" ht="15.95" customHeight="1" x14ac:dyDescent="0.15">
      <c r="A476" s="147" t="s">
        <v>27</v>
      </c>
      <c r="B476" s="96"/>
      <c r="C476" s="96"/>
      <c r="D476" s="96"/>
      <c r="E476" s="96"/>
      <c r="F476" s="96"/>
      <c r="G476" s="96"/>
      <c r="H476" s="96"/>
      <c r="I476" s="96"/>
      <c r="J476" s="96"/>
      <c r="K476" s="96"/>
      <c r="L476" s="110" t="s">
        <v>134</v>
      </c>
      <c r="M476" s="96"/>
      <c r="N476" s="96"/>
      <c r="O476" s="96"/>
      <c r="P476" s="96"/>
      <c r="Q476" s="96"/>
      <c r="R476" s="96"/>
      <c r="S476" s="96"/>
      <c r="T476" s="96"/>
      <c r="U476" s="96"/>
      <c r="V476" s="96"/>
      <c r="W476" s="96"/>
      <c r="X476" s="96"/>
      <c r="Y476" s="96"/>
      <c r="Z476" s="96"/>
      <c r="AA476" s="96"/>
      <c r="AB476" s="96"/>
      <c r="AC476" s="96"/>
      <c r="AD476" s="96"/>
      <c r="AE476" s="96"/>
      <c r="AF476" s="95"/>
      <c r="AG476" s="110"/>
      <c r="AH476" s="96"/>
    </row>
    <row r="477" spans="1:35" s="148" customFormat="1" ht="15.95" customHeight="1" x14ac:dyDescent="0.15">
      <c r="A477" s="454" t="s">
        <v>38</v>
      </c>
      <c r="B477" s="455"/>
      <c r="C477" s="455"/>
      <c r="D477" s="455"/>
      <c r="E477" s="456"/>
      <c r="F477" s="835" t="s">
        <v>283</v>
      </c>
      <c r="G477" s="836"/>
      <c r="H477" s="836"/>
      <c r="I477" s="836"/>
      <c r="J477" s="836"/>
      <c r="K477" s="836"/>
      <c r="L477" s="844"/>
      <c r="M477" s="96"/>
      <c r="N477" s="96"/>
    </row>
    <row r="478" spans="1:35" s="148" customFormat="1" ht="20.100000000000001" customHeight="1" x14ac:dyDescent="0.15">
      <c r="A478" s="349" t="s">
        <v>181</v>
      </c>
      <c r="B478" s="350"/>
      <c r="C478" s="350"/>
      <c r="D478" s="350"/>
      <c r="E478" s="351"/>
      <c r="F478" s="838"/>
      <c r="G478" s="839"/>
      <c r="H478" s="839"/>
      <c r="I478" s="839"/>
      <c r="J478" s="839"/>
      <c r="K478" s="839"/>
      <c r="L478" s="845"/>
      <c r="M478" s="96"/>
      <c r="N478" s="96"/>
    </row>
    <row r="479" spans="1:35" s="148" customFormat="1" ht="18.75" customHeight="1" x14ac:dyDescent="0.15">
      <c r="A479" s="468">
        <v>31</v>
      </c>
      <c r="B479" s="469"/>
      <c r="C479" s="469"/>
      <c r="D479" s="469"/>
      <c r="E479" s="470"/>
      <c r="F479" s="988">
        <v>738939</v>
      </c>
      <c r="G479" s="500"/>
      <c r="H479" s="500"/>
      <c r="I479" s="500"/>
      <c r="J479" s="500"/>
      <c r="K479" s="500"/>
      <c r="L479" s="501"/>
      <c r="M479" s="96"/>
      <c r="N479" s="96"/>
    </row>
    <row r="480" spans="1:35" s="150" customFormat="1" ht="18.75" customHeight="1" x14ac:dyDescent="0.15">
      <c r="A480" s="465" t="s">
        <v>436</v>
      </c>
      <c r="B480" s="466"/>
      <c r="C480" s="466"/>
      <c r="D480" s="466"/>
      <c r="E480" s="467"/>
      <c r="F480" s="983">
        <v>730202</v>
      </c>
      <c r="G480" s="984"/>
      <c r="H480" s="984"/>
      <c r="I480" s="984"/>
      <c r="J480" s="984"/>
      <c r="K480" s="984"/>
      <c r="L480" s="985"/>
      <c r="M480" s="96"/>
      <c r="N480" s="96"/>
      <c r="O480" s="148"/>
      <c r="P480" s="148"/>
      <c r="Q480" s="148"/>
      <c r="R480" s="148"/>
      <c r="S480" s="148"/>
      <c r="T480" s="148"/>
      <c r="U480" s="148"/>
      <c r="V480" s="148"/>
      <c r="W480" s="148"/>
      <c r="X480" s="148"/>
      <c r="Y480" s="148"/>
      <c r="Z480" s="148"/>
      <c r="AA480" s="148"/>
      <c r="AB480" s="148"/>
      <c r="AC480" s="148"/>
      <c r="AD480" s="148"/>
      <c r="AE480" s="148"/>
      <c r="AF480" s="148"/>
      <c r="AG480" s="148"/>
      <c r="AH480" s="148"/>
    </row>
    <row r="481" spans="1:35" s="151" customFormat="1" ht="18.75" customHeight="1" x14ac:dyDescent="0.15">
      <c r="A481" s="457">
        <v>3</v>
      </c>
      <c r="B481" s="458"/>
      <c r="C481" s="458"/>
      <c r="D481" s="458"/>
      <c r="E481" s="459"/>
      <c r="F481" s="841">
        <v>790650</v>
      </c>
      <c r="G481" s="842"/>
      <c r="H481" s="842"/>
      <c r="I481" s="842"/>
      <c r="J481" s="842"/>
      <c r="K481" s="842"/>
      <c r="L481" s="843"/>
      <c r="M481" s="149"/>
      <c r="N481" s="149"/>
      <c r="O481" s="150"/>
      <c r="P481" s="150"/>
      <c r="Q481" s="150"/>
      <c r="R481" s="150"/>
      <c r="S481" s="150"/>
      <c r="T481" s="150"/>
      <c r="U481" s="150"/>
      <c r="V481" s="150"/>
      <c r="W481" s="150"/>
      <c r="X481" s="150"/>
      <c r="Y481" s="150"/>
      <c r="Z481" s="150"/>
      <c r="AA481" s="150"/>
      <c r="AB481" s="150"/>
      <c r="AC481" s="150"/>
      <c r="AD481" s="150"/>
      <c r="AE481" s="150"/>
      <c r="AF481" s="150"/>
      <c r="AG481" s="150"/>
      <c r="AH481" s="150"/>
      <c r="AI481" s="103"/>
    </row>
    <row r="482" spans="1:35" s="4" customFormat="1" ht="13.5" customHeight="1" x14ac:dyDescent="0.15">
      <c r="A482" s="103"/>
      <c r="B482" s="103"/>
      <c r="C482" s="103"/>
      <c r="D482" s="103"/>
      <c r="E482" s="103"/>
      <c r="F482" s="103"/>
      <c r="G482" s="103"/>
      <c r="H482" s="103"/>
      <c r="I482" s="103"/>
      <c r="J482" s="103"/>
      <c r="K482" s="103"/>
      <c r="L482" s="100" t="s">
        <v>161</v>
      </c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0"/>
      <c r="Y482" s="100"/>
      <c r="Z482" s="100"/>
      <c r="AA482" s="100"/>
      <c r="AB482" s="100"/>
      <c r="AC482" s="100"/>
      <c r="AD482" s="100"/>
      <c r="AE482" s="103"/>
      <c r="AF482" s="100"/>
      <c r="AG482" s="100"/>
      <c r="AH482" s="103"/>
    </row>
    <row r="483" spans="1:35" s="3" customFormat="1" ht="15.95" customHeight="1" x14ac:dyDescent="0.15">
      <c r="A483" s="76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74"/>
      <c r="Y483" s="74"/>
      <c r="Z483" s="74"/>
      <c r="AA483" s="74"/>
      <c r="AB483" s="4"/>
      <c r="AC483" s="4"/>
      <c r="AD483" s="4"/>
      <c r="AE483" s="4"/>
      <c r="AF483" s="4"/>
      <c r="AG483" s="74"/>
      <c r="AH483" s="4"/>
    </row>
    <row r="484" spans="1:35" s="3" customFormat="1" ht="15.95" customHeight="1" x14ac:dyDescent="0.15"/>
    <row r="485" spans="1:35" s="3" customFormat="1" ht="15.95" customHeight="1" x14ac:dyDescent="0.15">
      <c r="A485" s="16" t="s">
        <v>28</v>
      </c>
      <c r="AG485" s="105" t="s">
        <v>29</v>
      </c>
    </row>
    <row r="486" spans="1:35" s="3" customFormat="1" ht="15.95" customHeight="1" x14ac:dyDescent="0.15">
      <c r="A486" s="325" t="s">
        <v>269</v>
      </c>
      <c r="B486" s="326"/>
      <c r="C486" s="326"/>
      <c r="D486" s="326"/>
      <c r="E486" s="327"/>
      <c r="F486" s="757" t="s">
        <v>278</v>
      </c>
      <c r="G486" s="758"/>
      <c r="H486" s="758"/>
      <c r="I486" s="758"/>
      <c r="J486" s="758"/>
      <c r="K486" s="758"/>
      <c r="L486" s="758"/>
      <c r="M486" s="758"/>
      <c r="N486" s="758"/>
      <c r="O486" s="758"/>
      <c r="P486" s="758"/>
      <c r="Q486" s="758"/>
      <c r="R486" s="758"/>
      <c r="S486" s="758"/>
      <c r="T486" s="758"/>
      <c r="U486" s="758"/>
      <c r="V486" s="758"/>
      <c r="W486" s="759"/>
      <c r="X486" s="535" t="s">
        <v>279</v>
      </c>
      <c r="Y486" s="536"/>
      <c r="Z486" s="536"/>
      <c r="AA486" s="536"/>
      <c r="AB486" s="537"/>
      <c r="AC486" s="535" t="s">
        <v>280</v>
      </c>
      <c r="AD486" s="536"/>
      <c r="AE486" s="536"/>
      <c r="AF486" s="536"/>
      <c r="AG486" s="827"/>
    </row>
    <row r="487" spans="1:35" s="3" customFormat="1" ht="20.100000000000001" customHeight="1" x14ac:dyDescent="0.15">
      <c r="A487" s="219" t="s">
        <v>273</v>
      </c>
      <c r="B487" s="220"/>
      <c r="C487" s="220"/>
      <c r="D487" s="220"/>
      <c r="E487" s="221"/>
      <c r="F487" s="829" t="s">
        <v>274</v>
      </c>
      <c r="G487" s="830"/>
      <c r="H487" s="830"/>
      <c r="I487" s="830"/>
      <c r="J487" s="830"/>
      <c r="K487" s="831"/>
      <c r="L487" s="829" t="s">
        <v>281</v>
      </c>
      <c r="M487" s="830"/>
      <c r="N487" s="830"/>
      <c r="O487" s="830"/>
      <c r="P487" s="830"/>
      <c r="Q487" s="831"/>
      <c r="R487" s="829" t="s">
        <v>282</v>
      </c>
      <c r="S487" s="830"/>
      <c r="T487" s="830"/>
      <c r="U487" s="830"/>
      <c r="V487" s="830"/>
      <c r="W487" s="831"/>
      <c r="X487" s="538"/>
      <c r="Y487" s="539"/>
      <c r="Z487" s="539"/>
      <c r="AA487" s="539"/>
      <c r="AB487" s="540"/>
      <c r="AC487" s="538"/>
      <c r="AD487" s="539"/>
      <c r="AE487" s="539"/>
      <c r="AF487" s="539"/>
      <c r="AG487" s="828"/>
    </row>
    <row r="488" spans="1:35" s="3" customFormat="1" ht="18.75" customHeight="1" x14ac:dyDescent="0.15">
      <c r="A488" s="468">
        <v>31</v>
      </c>
      <c r="B488" s="469"/>
      <c r="C488" s="469"/>
      <c r="D488" s="469"/>
      <c r="E488" s="470"/>
      <c r="F488" s="847">
        <v>9</v>
      </c>
      <c r="G488" s="773"/>
      <c r="H488" s="773"/>
      <c r="I488" s="773"/>
      <c r="J488" s="773"/>
      <c r="K488" s="773"/>
      <c r="L488" s="269">
        <v>6</v>
      </c>
      <c r="M488" s="269"/>
      <c r="N488" s="269"/>
      <c r="O488" s="269"/>
      <c r="P488" s="269"/>
      <c r="Q488" s="269"/>
      <c r="R488" s="269">
        <v>3</v>
      </c>
      <c r="S488" s="269"/>
      <c r="T488" s="269"/>
      <c r="U488" s="269"/>
      <c r="V488" s="269"/>
      <c r="W488" s="269"/>
      <c r="X488" s="269">
        <v>137</v>
      </c>
      <c r="Y488" s="269"/>
      <c r="Z488" s="269"/>
      <c r="AA488" s="269"/>
      <c r="AB488" s="269"/>
      <c r="AC488" s="766" t="s">
        <v>475</v>
      </c>
      <c r="AD488" s="766"/>
      <c r="AE488" s="766"/>
      <c r="AF488" s="766"/>
      <c r="AG488" s="767"/>
    </row>
    <row r="489" spans="1:35" s="101" customFormat="1" ht="18.75" customHeight="1" x14ac:dyDescent="0.15">
      <c r="A489" s="465" t="s">
        <v>436</v>
      </c>
      <c r="B489" s="466"/>
      <c r="C489" s="466"/>
      <c r="D489" s="466"/>
      <c r="E489" s="467"/>
      <c r="F489" s="773">
        <v>9</v>
      </c>
      <c r="G489" s="773"/>
      <c r="H489" s="773"/>
      <c r="I489" s="773"/>
      <c r="J489" s="773"/>
      <c r="K489" s="773"/>
      <c r="L489" s="269">
        <v>6</v>
      </c>
      <c r="M489" s="269"/>
      <c r="N489" s="269"/>
      <c r="O489" s="269"/>
      <c r="P489" s="269"/>
      <c r="Q489" s="269"/>
      <c r="R489" s="269">
        <v>3</v>
      </c>
      <c r="S489" s="269"/>
      <c r="T489" s="269"/>
      <c r="U489" s="269"/>
      <c r="V489" s="269"/>
      <c r="W489" s="269"/>
      <c r="X489" s="269">
        <v>152</v>
      </c>
      <c r="Y489" s="269"/>
      <c r="Z489" s="269"/>
      <c r="AA489" s="269"/>
      <c r="AB489" s="269"/>
      <c r="AC489" s="766" t="s">
        <v>476</v>
      </c>
      <c r="AD489" s="766"/>
      <c r="AE489" s="766"/>
      <c r="AF489" s="766"/>
      <c r="AG489" s="767"/>
      <c r="AH489" s="3"/>
    </row>
    <row r="490" spans="1:35" s="3" customFormat="1" ht="18.75" customHeight="1" x14ac:dyDescent="0.15">
      <c r="A490" s="457">
        <v>3</v>
      </c>
      <c r="B490" s="458"/>
      <c r="C490" s="458"/>
      <c r="D490" s="458"/>
      <c r="E490" s="459"/>
      <c r="F490" s="770">
        <v>9</v>
      </c>
      <c r="G490" s="770"/>
      <c r="H490" s="770"/>
      <c r="I490" s="770"/>
      <c r="J490" s="770"/>
      <c r="K490" s="770"/>
      <c r="L490" s="768">
        <v>5</v>
      </c>
      <c r="M490" s="768"/>
      <c r="N490" s="768"/>
      <c r="O490" s="768"/>
      <c r="P490" s="768"/>
      <c r="Q490" s="768"/>
      <c r="R490" s="768">
        <v>4</v>
      </c>
      <c r="S490" s="768"/>
      <c r="T490" s="768"/>
      <c r="U490" s="768"/>
      <c r="V490" s="768"/>
      <c r="W490" s="768"/>
      <c r="X490" s="768">
        <v>146</v>
      </c>
      <c r="Y490" s="768"/>
      <c r="Z490" s="768"/>
      <c r="AA490" s="768"/>
      <c r="AB490" s="768"/>
      <c r="AC490" s="771" t="s">
        <v>480</v>
      </c>
      <c r="AD490" s="771"/>
      <c r="AE490" s="771"/>
      <c r="AF490" s="771"/>
      <c r="AG490" s="772"/>
      <c r="AH490" s="108"/>
    </row>
    <row r="491" spans="1:35" s="3" customFormat="1" ht="15.95" customHeight="1" x14ac:dyDescent="0.15">
      <c r="X491" s="74"/>
      <c r="Y491" s="74"/>
      <c r="Z491" s="74"/>
      <c r="AA491" s="74"/>
      <c r="AB491" s="74"/>
      <c r="AC491" s="74"/>
      <c r="AD491" s="74"/>
      <c r="AE491" s="74"/>
      <c r="AF491" s="74"/>
      <c r="AG491" s="74" t="s">
        <v>161</v>
      </c>
    </row>
    <row r="492" spans="1:35" s="3" customFormat="1" ht="20.100000000000001" customHeight="1" x14ac:dyDescent="0.15">
      <c r="Y492" s="74"/>
      <c r="Z492" s="74"/>
      <c r="AA492" s="74"/>
      <c r="AB492" s="74"/>
      <c r="AC492" s="74"/>
      <c r="AD492" s="74"/>
      <c r="AE492" s="74"/>
      <c r="AF492" s="74"/>
      <c r="AG492" s="74"/>
    </row>
    <row r="493" spans="1:35" s="3" customFormat="1" ht="15.95" customHeight="1" x14ac:dyDescent="0.15">
      <c r="A493" s="769" t="s">
        <v>30</v>
      </c>
      <c r="B493" s="769"/>
      <c r="C493" s="769"/>
      <c r="D493" s="769"/>
      <c r="E493" s="769"/>
      <c r="F493" s="769"/>
      <c r="G493" s="769"/>
      <c r="H493" s="769"/>
      <c r="I493" s="769"/>
      <c r="J493" s="769"/>
      <c r="K493" s="769"/>
      <c r="L493" s="769"/>
      <c r="M493" s="769"/>
      <c r="N493" s="769"/>
      <c r="O493" s="769"/>
      <c r="P493" s="769"/>
      <c r="Q493" s="769"/>
      <c r="R493" s="769"/>
      <c r="S493" s="769"/>
      <c r="T493" s="769"/>
      <c r="U493" s="769"/>
      <c r="V493" s="769"/>
      <c r="W493" s="769"/>
      <c r="X493" s="769"/>
      <c r="Y493" s="769"/>
      <c r="Z493" s="769"/>
      <c r="AA493" s="769"/>
      <c r="AB493" s="769"/>
      <c r="AC493" s="769"/>
      <c r="AD493" s="769"/>
      <c r="AE493" s="769"/>
      <c r="AF493" s="769"/>
      <c r="AG493" s="769"/>
    </row>
    <row r="494" spans="1:35" s="3" customFormat="1" ht="20.100000000000001" customHeight="1" x14ac:dyDescent="0.15">
      <c r="A494" s="106"/>
      <c r="B494" s="106"/>
      <c r="C494" s="106"/>
      <c r="D494" s="106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</row>
    <row r="495" spans="1:35" s="3" customFormat="1" ht="15.95" customHeight="1" x14ac:dyDescent="0.15">
      <c r="A495" s="94" t="s">
        <v>433</v>
      </c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  <c r="AA495" s="94"/>
      <c r="AB495" s="94"/>
      <c r="AC495" s="94"/>
      <c r="AD495" s="94"/>
      <c r="AE495" s="94"/>
      <c r="AF495" s="94"/>
      <c r="AG495" s="94"/>
    </row>
    <row r="496" spans="1:35" s="3" customFormat="1" ht="15.95" customHeight="1" x14ac:dyDescent="0.15">
      <c r="A496" s="96"/>
      <c r="B496" s="96" t="s">
        <v>131</v>
      </c>
      <c r="C496" s="96"/>
      <c r="D496" s="96"/>
      <c r="E496" s="96"/>
      <c r="F496" s="96"/>
      <c r="G496" s="96"/>
      <c r="H496" s="96"/>
      <c r="I496" s="96"/>
      <c r="J496" s="96"/>
      <c r="K496" s="96"/>
      <c r="L496" s="96"/>
      <c r="M496" s="96"/>
      <c r="N496" s="96"/>
      <c r="O496" s="96"/>
      <c r="P496" s="96"/>
      <c r="Q496" s="96"/>
      <c r="R496" s="96"/>
      <c r="S496" s="96"/>
      <c r="T496" s="96"/>
      <c r="U496" s="96"/>
      <c r="V496" s="96"/>
      <c r="W496" s="96"/>
      <c r="X496" s="96"/>
      <c r="Y496" s="96"/>
      <c r="Z496" s="96"/>
      <c r="AA496" s="96"/>
      <c r="AB496" s="96"/>
      <c r="AC496" s="96"/>
      <c r="AD496" s="96"/>
      <c r="AE496" s="109"/>
      <c r="AF496" s="109"/>
      <c r="AG496" s="110" t="s">
        <v>31</v>
      </c>
    </row>
    <row r="497" spans="1:34" s="3" customFormat="1" ht="15.95" customHeight="1" x14ac:dyDescent="0.15">
      <c r="A497" s="454" t="s">
        <v>269</v>
      </c>
      <c r="B497" s="455"/>
      <c r="C497" s="455"/>
      <c r="D497" s="455"/>
      <c r="E497" s="456"/>
      <c r="F497" s="276" t="s">
        <v>270</v>
      </c>
      <c r="G497" s="277"/>
      <c r="H497" s="286"/>
      <c r="I497" s="832" t="s">
        <v>271</v>
      </c>
      <c r="J497" s="833"/>
      <c r="K497" s="833"/>
      <c r="L497" s="833"/>
      <c r="M497" s="833"/>
      <c r="N497" s="833"/>
      <c r="O497" s="833"/>
      <c r="P497" s="833"/>
      <c r="Q497" s="833"/>
      <c r="R497" s="833"/>
      <c r="S497" s="833"/>
      <c r="T497" s="833"/>
      <c r="U497" s="833"/>
      <c r="V497" s="833"/>
      <c r="W497" s="833"/>
      <c r="X497" s="833"/>
      <c r="Y497" s="833"/>
      <c r="Z497" s="833"/>
      <c r="AA497" s="833"/>
      <c r="AB497" s="834"/>
      <c r="AC497" s="276" t="s">
        <v>272</v>
      </c>
      <c r="AD497" s="277"/>
      <c r="AE497" s="277"/>
      <c r="AF497" s="277"/>
      <c r="AG497" s="278"/>
    </row>
    <row r="498" spans="1:34" s="3" customFormat="1" ht="20.100000000000001" customHeight="1" x14ac:dyDescent="0.15">
      <c r="A498" s="349" t="s">
        <v>273</v>
      </c>
      <c r="B498" s="350"/>
      <c r="C498" s="350"/>
      <c r="D498" s="350"/>
      <c r="E498" s="351"/>
      <c r="F498" s="279"/>
      <c r="G498" s="280"/>
      <c r="H498" s="287"/>
      <c r="I498" s="282" t="s">
        <v>274</v>
      </c>
      <c r="J498" s="283"/>
      <c r="K498" s="283"/>
      <c r="L498" s="284"/>
      <c r="M498" s="282" t="s">
        <v>275</v>
      </c>
      <c r="N498" s="283"/>
      <c r="O498" s="283"/>
      <c r="P498" s="284"/>
      <c r="Q498" s="282" t="s">
        <v>276</v>
      </c>
      <c r="R498" s="283"/>
      <c r="S498" s="283"/>
      <c r="T498" s="284"/>
      <c r="U498" s="282" t="s">
        <v>277</v>
      </c>
      <c r="V498" s="283"/>
      <c r="W498" s="283"/>
      <c r="X498" s="284"/>
      <c r="Y498" s="282" t="s">
        <v>268</v>
      </c>
      <c r="Z498" s="283"/>
      <c r="AA498" s="283"/>
      <c r="AB498" s="284"/>
      <c r="AC498" s="279"/>
      <c r="AD498" s="280"/>
      <c r="AE498" s="280"/>
      <c r="AF498" s="280"/>
      <c r="AG498" s="281"/>
    </row>
    <row r="499" spans="1:34" s="78" customFormat="1" ht="18.75" customHeight="1" x14ac:dyDescent="0.15">
      <c r="A499" s="468">
        <v>31</v>
      </c>
      <c r="B499" s="469"/>
      <c r="C499" s="469"/>
      <c r="D499" s="469"/>
      <c r="E499" s="470"/>
      <c r="F499" s="796">
        <v>4292</v>
      </c>
      <c r="G499" s="797"/>
      <c r="H499" s="797"/>
      <c r="I499" s="798">
        <v>1288.47</v>
      </c>
      <c r="J499" s="798"/>
      <c r="K499" s="798"/>
      <c r="L499" s="798"/>
      <c r="M499" s="798">
        <v>68.2</v>
      </c>
      <c r="N499" s="798"/>
      <c r="O499" s="798"/>
      <c r="P499" s="798"/>
      <c r="Q499" s="798">
        <v>24.57</v>
      </c>
      <c r="R499" s="798"/>
      <c r="S499" s="798"/>
      <c r="T499" s="798"/>
      <c r="U499" s="798">
        <v>1195.7</v>
      </c>
      <c r="V499" s="798"/>
      <c r="W499" s="798"/>
      <c r="X499" s="798"/>
      <c r="Y499" s="798" t="s">
        <v>437</v>
      </c>
      <c r="Z499" s="798"/>
      <c r="AA499" s="798"/>
      <c r="AB499" s="798"/>
      <c r="AC499" s="810">
        <v>30</v>
      </c>
      <c r="AD499" s="810"/>
      <c r="AE499" s="810"/>
      <c r="AF499" s="810"/>
      <c r="AG499" s="811"/>
      <c r="AH499" s="3"/>
    </row>
    <row r="500" spans="1:34" s="3" customFormat="1" ht="18.75" customHeight="1" x14ac:dyDescent="0.15">
      <c r="A500" s="465" t="s">
        <v>436</v>
      </c>
      <c r="B500" s="466"/>
      <c r="C500" s="466"/>
      <c r="D500" s="466"/>
      <c r="E500" s="467"/>
      <c r="F500" s="808">
        <v>4292</v>
      </c>
      <c r="G500" s="809"/>
      <c r="H500" s="809"/>
      <c r="I500" s="798">
        <v>1288.47</v>
      </c>
      <c r="J500" s="798"/>
      <c r="K500" s="798"/>
      <c r="L500" s="798"/>
      <c r="M500" s="795">
        <v>68.2</v>
      </c>
      <c r="N500" s="795"/>
      <c r="O500" s="795"/>
      <c r="P500" s="795"/>
      <c r="Q500" s="795">
        <v>24.57</v>
      </c>
      <c r="R500" s="795"/>
      <c r="S500" s="795"/>
      <c r="T500" s="795"/>
      <c r="U500" s="795">
        <v>1195.7</v>
      </c>
      <c r="V500" s="795"/>
      <c r="W500" s="795"/>
      <c r="X500" s="795"/>
      <c r="Y500" s="795" t="s">
        <v>437</v>
      </c>
      <c r="Z500" s="795"/>
      <c r="AA500" s="795"/>
      <c r="AB500" s="795"/>
      <c r="AC500" s="810">
        <v>30.02027027027027</v>
      </c>
      <c r="AD500" s="810"/>
      <c r="AE500" s="810"/>
      <c r="AF500" s="810"/>
      <c r="AG500" s="811"/>
      <c r="AH500" s="78"/>
    </row>
    <row r="501" spans="1:34" s="3" customFormat="1" ht="18.75" customHeight="1" x14ac:dyDescent="0.15">
      <c r="A501" s="457">
        <v>3</v>
      </c>
      <c r="B501" s="458"/>
      <c r="C501" s="458"/>
      <c r="D501" s="458"/>
      <c r="E501" s="459"/>
      <c r="F501" s="790">
        <v>4292</v>
      </c>
      <c r="G501" s="791"/>
      <c r="H501" s="791"/>
      <c r="I501" s="826">
        <v>1288.47</v>
      </c>
      <c r="J501" s="826"/>
      <c r="K501" s="826"/>
      <c r="L501" s="826"/>
      <c r="M501" s="792">
        <v>68.2</v>
      </c>
      <c r="N501" s="792"/>
      <c r="O501" s="792"/>
      <c r="P501" s="792"/>
      <c r="Q501" s="792">
        <v>24.57</v>
      </c>
      <c r="R501" s="792"/>
      <c r="S501" s="792"/>
      <c r="T501" s="792"/>
      <c r="U501" s="792">
        <v>1195.7</v>
      </c>
      <c r="V501" s="792"/>
      <c r="W501" s="792"/>
      <c r="X501" s="792"/>
      <c r="Y501" s="799" t="s">
        <v>459</v>
      </c>
      <c r="Z501" s="799"/>
      <c r="AA501" s="799"/>
      <c r="AB501" s="799"/>
      <c r="AC501" s="812">
        <v>30</v>
      </c>
      <c r="AD501" s="812"/>
      <c r="AE501" s="812"/>
      <c r="AF501" s="812"/>
      <c r="AG501" s="813"/>
    </row>
    <row r="502" spans="1:34" s="3" customFormat="1" ht="15.95" customHeight="1" x14ac:dyDescent="0.15">
      <c r="A502" s="96"/>
      <c r="B502" s="96"/>
      <c r="C502" s="96"/>
      <c r="D502" s="96"/>
      <c r="E502" s="96"/>
      <c r="F502" s="96"/>
      <c r="G502" s="96"/>
      <c r="H502" s="96"/>
      <c r="I502" s="96"/>
      <c r="J502" s="96"/>
      <c r="K502" s="96"/>
      <c r="L502" s="96"/>
      <c r="M502" s="96"/>
      <c r="N502" s="96"/>
      <c r="O502" s="96"/>
      <c r="P502" s="96"/>
      <c r="Q502" s="96"/>
      <c r="R502" s="96"/>
      <c r="S502" s="96"/>
      <c r="T502" s="96"/>
      <c r="U502" s="96"/>
      <c r="V502" s="96"/>
      <c r="W502" s="96"/>
      <c r="X502" s="99"/>
      <c r="Y502" s="99"/>
      <c r="Z502" s="99"/>
      <c r="AA502" s="99"/>
      <c r="AB502" s="99"/>
      <c r="AC502" s="99"/>
      <c r="AD502" s="99"/>
      <c r="AE502" s="99"/>
      <c r="AF502" s="99"/>
      <c r="AG502" s="99" t="s">
        <v>23</v>
      </c>
    </row>
    <row r="503" spans="1:34" s="3" customFormat="1" ht="20.100000000000001" customHeight="1" x14ac:dyDescent="0.15">
      <c r="B503" s="36"/>
      <c r="C503" s="36"/>
      <c r="D503" s="36"/>
      <c r="E503" s="36"/>
      <c r="F503" s="36"/>
      <c r="G503" s="36"/>
      <c r="H503" s="36"/>
      <c r="I503" s="36"/>
      <c r="R503" s="36"/>
      <c r="S503" s="36"/>
      <c r="T503" s="36"/>
      <c r="U503" s="36"/>
      <c r="V503" s="36"/>
      <c r="W503" s="36"/>
      <c r="X503" s="36"/>
      <c r="Y503" s="36"/>
      <c r="AA503" s="74"/>
      <c r="AB503" s="74"/>
      <c r="AC503" s="74"/>
      <c r="AD503" s="74"/>
      <c r="AE503" s="74"/>
    </row>
    <row r="504" spans="1:34" s="3" customFormat="1" ht="15.95" customHeight="1" x14ac:dyDescent="0.15">
      <c r="A504" s="606" t="s">
        <v>32</v>
      </c>
      <c r="B504" s="606"/>
      <c r="C504" s="606"/>
      <c r="D504" s="606"/>
      <c r="E504" s="606"/>
      <c r="F504" s="606"/>
      <c r="G504" s="606"/>
      <c r="H504" s="606"/>
      <c r="I504" s="606"/>
      <c r="J504" s="606"/>
      <c r="K504" s="606"/>
      <c r="L504" s="606"/>
      <c r="M504" s="606"/>
      <c r="N504" s="606"/>
      <c r="O504" s="606"/>
      <c r="P504" s="606"/>
      <c r="Q504" s="606"/>
      <c r="R504" s="606"/>
      <c r="S504" s="606"/>
      <c r="T504" s="606"/>
      <c r="U504" s="606"/>
      <c r="V504" s="606"/>
      <c r="W504" s="606"/>
      <c r="X504" s="606"/>
      <c r="Y504" s="606"/>
      <c r="Z504" s="606"/>
      <c r="AA504" s="606"/>
      <c r="AB504" s="606"/>
      <c r="AC504" s="606"/>
      <c r="AD504" s="606"/>
      <c r="AE504" s="606"/>
      <c r="AF504" s="606"/>
      <c r="AG504" s="606"/>
    </row>
    <row r="505" spans="1:34" s="3" customFormat="1" ht="20.100000000000001" customHeight="1" x14ac:dyDescent="0.1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</row>
    <row r="506" spans="1:34" s="3" customFormat="1" ht="15.95" customHeight="1" x14ac:dyDescent="0.15">
      <c r="A506" s="94" t="s">
        <v>481</v>
      </c>
      <c r="B506" s="163"/>
      <c r="C506" s="96"/>
      <c r="D506" s="96"/>
      <c r="E506" s="96"/>
      <c r="F506" s="96"/>
      <c r="G506" s="96"/>
      <c r="H506" s="96"/>
      <c r="I506" s="96"/>
      <c r="J506" s="96"/>
      <c r="K506" s="96"/>
      <c r="L506" s="96"/>
      <c r="M506" s="96"/>
      <c r="N506" s="96"/>
      <c r="O506" s="96"/>
      <c r="P506" s="96"/>
      <c r="Q506" s="96"/>
      <c r="R506" s="96"/>
      <c r="S506" s="96"/>
      <c r="T506" s="96"/>
      <c r="U506" s="96"/>
      <c r="V506" s="96"/>
      <c r="W506" s="96"/>
      <c r="X506" s="96"/>
      <c r="Y506" s="96"/>
      <c r="Z506" s="96"/>
      <c r="AA506" s="96"/>
      <c r="AB506" s="96"/>
      <c r="AC506" s="96"/>
      <c r="AD506" s="96"/>
      <c r="AE506" s="96"/>
      <c r="AF506" s="96"/>
      <c r="AG506" s="96"/>
    </row>
    <row r="507" spans="1:34" s="3" customFormat="1" ht="15.95" customHeight="1" x14ac:dyDescent="0.15">
      <c r="A507" s="155"/>
      <c r="B507" s="96" t="s">
        <v>477</v>
      </c>
      <c r="C507" s="96"/>
      <c r="D507" s="96"/>
      <c r="E507" s="96"/>
      <c r="F507" s="96"/>
      <c r="G507" s="96"/>
      <c r="H507" s="96"/>
      <c r="I507" s="96"/>
      <c r="J507" s="96"/>
      <c r="K507" s="96"/>
      <c r="L507" s="96"/>
      <c r="M507" s="96"/>
      <c r="N507" s="96"/>
      <c r="O507" s="96"/>
      <c r="P507" s="96"/>
      <c r="Q507" s="96"/>
      <c r="R507" s="96"/>
      <c r="S507" s="96"/>
      <c r="T507" s="96"/>
      <c r="U507" s="96"/>
      <c r="V507" s="96"/>
      <c r="W507" s="96"/>
      <c r="X507" s="96"/>
      <c r="Y507" s="96"/>
      <c r="Z507" s="96"/>
      <c r="AA507" s="96"/>
      <c r="AB507" s="96"/>
      <c r="AC507" s="96"/>
      <c r="AD507" s="96"/>
      <c r="AE507" s="96"/>
      <c r="AF507" s="96"/>
      <c r="AG507" s="96"/>
    </row>
    <row r="508" spans="1:34" s="3" customFormat="1" ht="12.75" customHeight="1" x14ac:dyDescent="0.15">
      <c r="A508" s="781" t="s">
        <v>45</v>
      </c>
      <c r="B508" s="782"/>
      <c r="C508" s="782"/>
      <c r="D508" s="782"/>
      <c r="E508" s="782"/>
      <c r="F508" s="782"/>
      <c r="G508" s="783"/>
      <c r="H508" s="774" t="s">
        <v>356</v>
      </c>
      <c r="I508" s="775"/>
      <c r="J508" s="775"/>
      <c r="K508" s="775"/>
      <c r="L508" s="776"/>
      <c r="M508" s="780" t="s">
        <v>357</v>
      </c>
      <c r="N508" s="801"/>
      <c r="O508" s="801"/>
      <c r="P508" s="801"/>
      <c r="Q508" s="801"/>
      <c r="R508" s="802"/>
      <c r="S508" s="780" t="s">
        <v>376</v>
      </c>
      <c r="T508" s="775"/>
      <c r="U508" s="775"/>
      <c r="V508" s="775"/>
      <c r="W508" s="776"/>
      <c r="X508" s="774" t="s">
        <v>358</v>
      </c>
      <c r="Y508" s="775"/>
      <c r="Z508" s="775"/>
      <c r="AA508" s="775"/>
      <c r="AB508" s="776"/>
      <c r="AC508" s="774" t="s">
        <v>84</v>
      </c>
      <c r="AD508" s="775"/>
      <c r="AE508" s="775"/>
      <c r="AF508" s="775"/>
      <c r="AG508" s="793"/>
    </row>
    <row r="509" spans="1:34" s="3" customFormat="1" ht="15" customHeight="1" x14ac:dyDescent="0.15">
      <c r="A509" s="784"/>
      <c r="B509" s="785"/>
      <c r="C509" s="785"/>
      <c r="D509" s="785"/>
      <c r="E509" s="785"/>
      <c r="F509" s="785"/>
      <c r="G509" s="786"/>
      <c r="H509" s="777"/>
      <c r="I509" s="778"/>
      <c r="J509" s="778"/>
      <c r="K509" s="778"/>
      <c r="L509" s="779"/>
      <c r="M509" s="803"/>
      <c r="N509" s="804"/>
      <c r="O509" s="804"/>
      <c r="P509" s="804"/>
      <c r="Q509" s="804"/>
      <c r="R509" s="805"/>
      <c r="S509" s="777"/>
      <c r="T509" s="778"/>
      <c r="U509" s="778"/>
      <c r="V509" s="778"/>
      <c r="W509" s="779"/>
      <c r="X509" s="777"/>
      <c r="Y509" s="778"/>
      <c r="Z509" s="778"/>
      <c r="AA509" s="778"/>
      <c r="AB509" s="779"/>
      <c r="AC509" s="777"/>
      <c r="AD509" s="778"/>
      <c r="AE509" s="778"/>
      <c r="AF509" s="778"/>
      <c r="AG509" s="794"/>
    </row>
    <row r="510" spans="1:34" s="3" customFormat="1" ht="39" customHeight="1" x14ac:dyDescent="0.15">
      <c r="A510" s="806" t="s">
        <v>484</v>
      </c>
      <c r="B510" s="807"/>
      <c r="C510" s="807"/>
      <c r="D510" s="807"/>
      <c r="E510" s="807"/>
      <c r="F510" s="807"/>
      <c r="G510" s="807"/>
      <c r="H510" s="787" t="s">
        <v>485</v>
      </c>
      <c r="I510" s="787"/>
      <c r="J510" s="787"/>
      <c r="K510" s="787"/>
      <c r="L510" s="787"/>
      <c r="M510" s="800" t="s">
        <v>486</v>
      </c>
      <c r="N510" s="800"/>
      <c r="O510" s="800"/>
      <c r="P510" s="800"/>
      <c r="Q510" s="800"/>
      <c r="R510" s="800"/>
      <c r="S510" s="787" t="s">
        <v>487</v>
      </c>
      <c r="T510" s="787"/>
      <c r="U510" s="787"/>
      <c r="V510" s="787"/>
      <c r="W510" s="787"/>
      <c r="X510" s="787" t="s">
        <v>488</v>
      </c>
      <c r="Y510" s="787"/>
      <c r="Z510" s="787"/>
      <c r="AA510" s="787"/>
      <c r="AB510" s="787"/>
      <c r="AC510" s="788" t="s">
        <v>162</v>
      </c>
      <c r="AD510" s="788"/>
      <c r="AE510" s="788"/>
      <c r="AF510" s="788"/>
      <c r="AG510" s="789"/>
    </row>
    <row r="511" spans="1:34" s="3" customFormat="1" ht="14.25" customHeight="1" x14ac:dyDescent="0.15">
      <c r="A511" s="173" t="s">
        <v>483</v>
      </c>
      <c r="B511" s="111"/>
      <c r="C511" s="111"/>
      <c r="D511" s="111"/>
      <c r="E511" s="111"/>
      <c r="F511" s="111"/>
      <c r="G511" s="111"/>
      <c r="H511" s="95"/>
      <c r="I511" s="95"/>
      <c r="J511" s="95"/>
      <c r="K511" s="95"/>
      <c r="L511" s="95"/>
      <c r="M511" s="112"/>
      <c r="N511" s="112"/>
      <c r="O511" s="112"/>
      <c r="P511" s="112"/>
      <c r="Q511" s="112"/>
      <c r="R511" s="112"/>
      <c r="S511" s="95"/>
      <c r="T511" s="95"/>
      <c r="U511" s="95"/>
      <c r="V511" s="95"/>
      <c r="W511" s="95"/>
      <c r="X511" s="95"/>
      <c r="Y511" s="95"/>
      <c r="Z511" s="95"/>
      <c r="AA511" s="95"/>
      <c r="AB511" s="95"/>
      <c r="AC511" s="99"/>
      <c r="AD511" s="99"/>
      <c r="AE511" s="99"/>
      <c r="AF511" s="99"/>
      <c r="AG511" s="164"/>
    </row>
    <row r="512" spans="1:34" ht="15.75" customHeight="1" x14ac:dyDescent="0.15">
      <c r="A512" s="76" t="s">
        <v>482</v>
      </c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172" t="s">
        <v>33</v>
      </c>
      <c r="AH512" s="3"/>
    </row>
  </sheetData>
  <protectedRanges>
    <protectedRange sqref="F471:L472" name="範囲1_6"/>
    <protectedRange sqref="F480:L480" name="範囲1_7"/>
    <protectedRange sqref="L488:AG490" name="範囲1_8"/>
    <protectedRange sqref="H510:AG510" name="範囲1_1"/>
    <protectedRange sqref="M445:AG446" name="範囲1_2"/>
    <protectedRange sqref="J453:R454 V453:AA454 AE453:AG454" name="範囲1_3"/>
    <protectedRange sqref="F461:AG462" name="範囲1_5"/>
    <protectedRange sqref="F500:F501 M500:AB501" name="範囲1_16"/>
    <protectedRange sqref="J254:AG256" name="範囲1"/>
    <protectedRange sqref="J263:AG264" name="範囲1_4"/>
    <protectedRange sqref="D426:D427 J426:AG427" name="範囲1_10"/>
  </protectedRanges>
  <customSheetViews>
    <customSheetView guid="{8ECCF71E-264E-4EAC-AFE1-DAB4671B9E31}" scale="60" showPageBreaks="1" printArea="1" view="pageBreakPreview" showRuler="0" topLeftCell="A308">
      <selection activeCell="AL322" sqref="AL322"/>
      <rowBreaks count="17" manualBreakCount="17">
        <brk id="25" max="16383" man="1"/>
        <brk id="49" max="33" man="1"/>
        <brk id="72" max="33" man="1"/>
        <brk id="119" max="33" man="1"/>
        <brk id="156" max="33" man="1"/>
        <brk id="188" max="33" man="1"/>
        <brk id="220" max="33" man="1"/>
        <brk id="256" max="33" man="1"/>
        <brk id="290" max="33" man="1"/>
        <brk id="324" max="33" man="1"/>
        <brk id="379" max="33" man="1"/>
        <brk id="418" max="33" man="1"/>
        <brk id="458" max="33" man="1"/>
        <brk id="499" max="33" man="1"/>
        <brk id="543" max="33" man="1"/>
        <brk id="569" max="33" man="1"/>
        <brk id="579" max="33" man="1"/>
      </rowBreaks>
      <pageMargins left="0.78740157480314965" right="0.78740157480314965" top="0.9055118110236221" bottom="0.78740157480314965" header="0.51181102362204722" footer="0.39370078740157483"/>
      <printOptions horizontalCentered="1"/>
      <pageSetup paperSize="9" firstPageNumber="35" orientation="portrait" useFirstPageNumber="1" r:id="rId1"/>
      <headerFooter alignWithMargins="0">
        <oddFooter>&amp;C&amp;10- &amp;P -</oddFooter>
      </headerFooter>
    </customSheetView>
  </customSheetViews>
  <mergeCells count="1980">
    <mergeCell ref="S310:U310"/>
    <mergeCell ref="S319:U319"/>
    <mergeCell ref="X287:AB287"/>
    <mergeCell ref="S285:W285"/>
    <mergeCell ref="Y298:AD298"/>
    <mergeCell ref="X286:AB286"/>
    <mergeCell ref="S288:W288"/>
    <mergeCell ref="N288:R288"/>
    <mergeCell ref="AC288:AG288"/>
    <mergeCell ref="V245:AA245"/>
    <mergeCell ref="P245:U245"/>
    <mergeCell ref="V243:AA243"/>
    <mergeCell ref="P296:R297"/>
    <mergeCell ref="Y297:AD297"/>
    <mergeCell ref="Y316:AA316"/>
    <mergeCell ref="AE308:AG308"/>
    <mergeCell ref="Y309:AA309"/>
    <mergeCell ref="P298:R298"/>
    <mergeCell ref="X288:AB288"/>
    <mergeCell ref="AC286:AG286"/>
    <mergeCell ref="Z274:AC274"/>
    <mergeCell ref="N275:Q275"/>
    <mergeCell ref="N285:R285"/>
    <mergeCell ref="AC287:AG287"/>
    <mergeCell ref="S287:W287"/>
    <mergeCell ref="V274:Y274"/>
    <mergeCell ref="X285:AB285"/>
    <mergeCell ref="V309:X309"/>
    <mergeCell ref="Y300:AD300"/>
    <mergeCell ref="V299:X299"/>
    <mergeCell ref="S307:U307"/>
    <mergeCell ref="P306:U306"/>
    <mergeCell ref="AD81:AG81"/>
    <mergeCell ref="A82:G82"/>
    <mergeCell ref="H82:M82"/>
    <mergeCell ref="N82:Q82"/>
    <mergeCell ref="R82:U82"/>
    <mergeCell ref="Z356:AC356"/>
    <mergeCell ref="Z357:AC357"/>
    <mergeCell ref="Z355:AC355"/>
    <mergeCell ref="V348:Y348"/>
    <mergeCell ref="V82:Y82"/>
    <mergeCell ref="Z82:AC82"/>
    <mergeCell ref="AD82:AG82"/>
    <mergeCell ref="A81:G81"/>
    <mergeCell ref="Z81:AC81"/>
    <mergeCell ref="B221:J221"/>
    <mergeCell ref="L216:S216"/>
    <mergeCell ref="L217:S217"/>
    <mergeCell ref="V354:AG354"/>
    <mergeCell ref="L225:S225"/>
    <mergeCell ref="T229:AA229"/>
    <mergeCell ref="L228:S228"/>
    <mergeCell ref="L227:S227"/>
    <mergeCell ref="L224:S224"/>
    <mergeCell ref="L218:S218"/>
    <mergeCell ref="L221:S221"/>
    <mergeCell ref="L222:S222"/>
    <mergeCell ref="L220:S220"/>
    <mergeCell ref="L219:S219"/>
    <mergeCell ref="V337:Y337"/>
    <mergeCell ref="T226:AA226"/>
    <mergeCell ref="L226:S226"/>
    <mergeCell ref="L213:S215"/>
    <mergeCell ref="V79:Y79"/>
    <mergeCell ref="Z79:AC79"/>
    <mergeCell ref="AD79:AG79"/>
    <mergeCell ref="H80:M80"/>
    <mergeCell ref="N80:Q80"/>
    <mergeCell ref="V80:Y80"/>
    <mergeCell ref="Z80:AC80"/>
    <mergeCell ref="AD80:AG80"/>
    <mergeCell ref="Z77:AC77"/>
    <mergeCell ref="AD77:AG77"/>
    <mergeCell ref="AD78:AG78"/>
    <mergeCell ref="V76:Y76"/>
    <mergeCell ref="Z76:AC76"/>
    <mergeCell ref="R77:U77"/>
    <mergeCell ref="V77:Y77"/>
    <mergeCell ref="A78:G78"/>
    <mergeCell ref="H78:M78"/>
    <mergeCell ref="N78:Q78"/>
    <mergeCell ref="R78:U78"/>
    <mergeCell ref="V78:Y78"/>
    <mergeCell ref="Z78:AC78"/>
    <mergeCell ref="AD76:AG76"/>
    <mergeCell ref="A79:G79"/>
    <mergeCell ref="A77:G77"/>
    <mergeCell ref="V75:Y75"/>
    <mergeCell ref="Z75:AC75"/>
    <mergeCell ref="AD75:AG75"/>
    <mergeCell ref="H76:M76"/>
    <mergeCell ref="N76:Q76"/>
    <mergeCell ref="R76:U76"/>
    <mergeCell ref="AD72:AG72"/>
    <mergeCell ref="Z73:AC73"/>
    <mergeCell ref="AD73:AG73"/>
    <mergeCell ref="R73:U73"/>
    <mergeCell ref="H74:M74"/>
    <mergeCell ref="N74:Q74"/>
    <mergeCell ref="R74:U74"/>
    <mergeCell ref="V74:Y74"/>
    <mergeCell ref="Z74:AC74"/>
    <mergeCell ref="AD74:AG74"/>
    <mergeCell ref="V73:Y73"/>
    <mergeCell ref="V72:Y72"/>
    <mergeCell ref="Z72:AC72"/>
    <mergeCell ref="R72:U72"/>
    <mergeCell ref="AD70:AG70"/>
    <mergeCell ref="H71:M71"/>
    <mergeCell ref="N71:Q71"/>
    <mergeCell ref="R71:U71"/>
    <mergeCell ref="V71:Y71"/>
    <mergeCell ref="Z71:AC71"/>
    <mergeCell ref="AD71:AG71"/>
    <mergeCell ref="R68:U68"/>
    <mergeCell ref="V68:Y68"/>
    <mergeCell ref="Z68:AC68"/>
    <mergeCell ref="AD68:AG68"/>
    <mergeCell ref="A69:G69"/>
    <mergeCell ref="H69:M69"/>
    <mergeCell ref="N69:Q69"/>
    <mergeCell ref="R69:U69"/>
    <mergeCell ref="V69:Y69"/>
    <mergeCell ref="AD69:AG69"/>
    <mergeCell ref="H70:M70"/>
    <mergeCell ref="N70:Q70"/>
    <mergeCell ref="Z69:AC69"/>
    <mergeCell ref="R70:U70"/>
    <mergeCell ref="V70:Y70"/>
    <mergeCell ref="Z70:AC70"/>
    <mergeCell ref="V64:Y64"/>
    <mergeCell ref="Z64:AC64"/>
    <mergeCell ref="AD64:AG64"/>
    <mergeCell ref="A66:G66"/>
    <mergeCell ref="H66:M66"/>
    <mergeCell ref="R66:U66"/>
    <mergeCell ref="V66:Y66"/>
    <mergeCell ref="Z66:AC66"/>
    <mergeCell ref="AD66:AG66"/>
    <mergeCell ref="AD67:AG67"/>
    <mergeCell ref="S42:V42"/>
    <mergeCell ref="AA55:AD55"/>
    <mergeCell ref="AA47:AD47"/>
    <mergeCell ref="O42:R42"/>
    <mergeCell ref="O45:R45"/>
    <mergeCell ref="S45:V45"/>
    <mergeCell ref="AA46:AD46"/>
    <mergeCell ref="AA43:AD43"/>
    <mergeCell ref="AD65:AG65"/>
    <mergeCell ref="O50:R50"/>
    <mergeCell ref="S50:V50"/>
    <mergeCell ref="W50:Z50"/>
    <mergeCell ref="R67:U67"/>
    <mergeCell ref="V67:Y67"/>
    <mergeCell ref="Z67:AC67"/>
    <mergeCell ref="W51:Z51"/>
    <mergeCell ref="R65:U65"/>
    <mergeCell ref="V65:Y65"/>
    <mergeCell ref="N67:Q67"/>
    <mergeCell ref="H67:M67"/>
    <mergeCell ref="Z62:AC63"/>
    <mergeCell ref="S49:V49"/>
    <mergeCell ref="A42:G42"/>
    <mergeCell ref="A43:G43"/>
    <mergeCell ref="A68:G68"/>
    <mergeCell ref="A44:G44"/>
    <mergeCell ref="A47:G47"/>
    <mergeCell ref="A48:G48"/>
    <mergeCell ref="A45:G45"/>
    <mergeCell ref="A62:G62"/>
    <mergeCell ref="A63:G63"/>
    <mergeCell ref="A67:G67"/>
    <mergeCell ref="N68:Q68"/>
    <mergeCell ref="A70:G70"/>
    <mergeCell ref="N64:Q64"/>
    <mergeCell ref="H75:M75"/>
    <mergeCell ref="N75:Q75"/>
    <mergeCell ref="H42:J42"/>
    <mergeCell ref="A52:G52"/>
    <mergeCell ref="H62:M63"/>
    <mergeCell ref="H68:M68"/>
    <mergeCell ref="O47:R47"/>
    <mergeCell ref="O49:R49"/>
    <mergeCell ref="K50:N50"/>
    <mergeCell ref="K51:N51"/>
    <mergeCell ref="R75:U75"/>
    <mergeCell ref="AI55:AK55"/>
    <mergeCell ref="K55:N55"/>
    <mergeCell ref="O55:R55"/>
    <mergeCell ref="S55:V55"/>
    <mergeCell ref="K46:N46"/>
    <mergeCell ref="K47:N47"/>
    <mergeCell ref="K48:N48"/>
    <mergeCell ref="K53:N53"/>
    <mergeCell ref="K54:N54"/>
    <mergeCell ref="AE47:AG47"/>
    <mergeCell ref="AI45:AK45"/>
    <mergeCell ref="AI40:AK40"/>
    <mergeCell ref="AI39:AK39"/>
    <mergeCell ref="AI41:AK41"/>
    <mergeCell ref="AI54:AK54"/>
    <mergeCell ref="W54:Z54"/>
    <mergeCell ref="AA54:AD54"/>
    <mergeCell ref="AE55:AG55"/>
    <mergeCell ref="W49:Z49"/>
    <mergeCell ref="W53:Z53"/>
    <mergeCell ref="O54:R54"/>
    <mergeCell ref="S52:V52"/>
    <mergeCell ref="O53:R53"/>
    <mergeCell ref="O52:R52"/>
    <mergeCell ref="AH34:AK36"/>
    <mergeCell ref="AE34:AG36"/>
    <mergeCell ref="AE45:AG45"/>
    <mergeCell ref="AE37:AG37"/>
    <mergeCell ref="AE38:AG38"/>
    <mergeCell ref="K44:N44"/>
    <mergeCell ref="K45:N45"/>
    <mergeCell ref="W38:Z38"/>
    <mergeCell ref="AE41:AG41"/>
    <mergeCell ref="A51:G51"/>
    <mergeCell ref="A49:G49"/>
    <mergeCell ref="K52:N52"/>
    <mergeCell ref="K49:N49"/>
    <mergeCell ref="H48:J48"/>
    <mergeCell ref="H49:J49"/>
    <mergeCell ref="H52:J52"/>
    <mergeCell ref="N81:Q81"/>
    <mergeCell ref="R81:U81"/>
    <mergeCell ref="V81:Y81"/>
    <mergeCell ref="H77:M77"/>
    <mergeCell ref="H81:M81"/>
    <mergeCell ref="H79:M79"/>
    <mergeCell ref="N79:Q79"/>
    <mergeCell ref="R79:U79"/>
    <mergeCell ref="N77:Q77"/>
    <mergeCell ref="R80:U80"/>
    <mergeCell ref="W41:Z41"/>
    <mergeCell ref="W40:Z40"/>
    <mergeCell ref="W42:Z42"/>
    <mergeCell ref="H41:J41"/>
    <mergeCell ref="O40:R40"/>
    <mergeCell ref="K38:N38"/>
    <mergeCell ref="A471:E471"/>
    <mergeCell ref="A469:E469"/>
    <mergeCell ref="A479:E479"/>
    <mergeCell ref="A487:E487"/>
    <mergeCell ref="F487:K487"/>
    <mergeCell ref="A480:E480"/>
    <mergeCell ref="A481:E481"/>
    <mergeCell ref="A468:E468"/>
    <mergeCell ref="F471:L471"/>
    <mergeCell ref="F434:S434"/>
    <mergeCell ref="A477:E477"/>
    <mergeCell ref="A478:E478"/>
    <mergeCell ref="F472:L472"/>
    <mergeCell ref="J461:M461"/>
    <mergeCell ref="A459:E459"/>
    <mergeCell ref="F460:I460"/>
    <mergeCell ref="J460:M460"/>
    <mergeCell ref="A472:E472"/>
    <mergeCell ref="A462:E462"/>
    <mergeCell ref="A470:E470"/>
    <mergeCell ref="F480:L480"/>
    <mergeCell ref="A486:E486"/>
    <mergeCell ref="A461:E461"/>
    <mergeCell ref="F477:L478"/>
    <mergeCell ref="F468:L469"/>
    <mergeCell ref="F470:L470"/>
    <mergeCell ref="F479:L479"/>
    <mergeCell ref="L487:Q487"/>
    <mergeCell ref="F461:I461"/>
    <mergeCell ref="S462:W462"/>
    <mergeCell ref="F462:I462"/>
    <mergeCell ref="N462:R462"/>
    <mergeCell ref="N405:Q405"/>
    <mergeCell ref="M386:P386"/>
    <mergeCell ref="AE427:AG427"/>
    <mergeCell ref="N461:R461"/>
    <mergeCell ref="M376:P376"/>
    <mergeCell ref="J355:M355"/>
    <mergeCell ref="U365:Y365"/>
    <mergeCell ref="P364:T364"/>
    <mergeCell ref="P367:T367"/>
    <mergeCell ref="P366:T366"/>
    <mergeCell ref="Q382:T383"/>
    <mergeCell ref="Q384:T384"/>
    <mergeCell ref="Q385:T385"/>
    <mergeCell ref="M397:P397"/>
    <mergeCell ref="P425:R425"/>
    <mergeCell ref="AD344:AG345"/>
    <mergeCell ref="R339:U339"/>
    <mergeCell ref="Y416:AG416"/>
    <mergeCell ref="Y417:AG417"/>
    <mergeCell ref="AD405:AG405"/>
    <mergeCell ref="AD402:AG404"/>
    <mergeCell ref="Z402:AC404"/>
    <mergeCell ref="Z405:AC405"/>
    <mergeCell ref="AD358:AG358"/>
    <mergeCell ref="AB310:AD310"/>
    <mergeCell ref="A244:I244"/>
    <mergeCell ref="Y415:AG415"/>
    <mergeCell ref="Y414:AG414"/>
    <mergeCell ref="AE423:AG424"/>
    <mergeCell ref="AD357:AG357"/>
    <mergeCell ref="AD355:AG355"/>
    <mergeCell ref="AB423:AD424"/>
    <mergeCell ref="Z348:AC348"/>
    <mergeCell ref="AD338:AG338"/>
    <mergeCell ref="Y318:AA318"/>
    <mergeCell ref="AD252:AG253"/>
    <mergeCell ref="T255:X255"/>
    <mergeCell ref="A254:I254"/>
    <mergeCell ref="A256:I256"/>
    <mergeCell ref="AD272:AG272"/>
    <mergeCell ref="Y308:AA308"/>
    <mergeCell ref="AB308:AD308"/>
    <mergeCell ref="A365:E365"/>
    <mergeCell ref="E384:H384"/>
    <mergeCell ref="M382:P383"/>
    <mergeCell ref="I377:L377"/>
    <mergeCell ref="I376:L376"/>
    <mergeCell ref="F275:I275"/>
    <mergeCell ref="A272:E272"/>
    <mergeCell ref="J264:U264"/>
    <mergeCell ref="J245:O245"/>
    <mergeCell ref="AD347:AG347"/>
    <mergeCell ref="N346:Q346"/>
    <mergeCell ref="Z339:AC339"/>
    <mergeCell ref="Z346:AC346"/>
    <mergeCell ref="V344:Y345"/>
    <mergeCell ref="P183:S183"/>
    <mergeCell ref="AB169:AG169"/>
    <mergeCell ref="B229:J229"/>
    <mergeCell ref="L223:S223"/>
    <mergeCell ref="T224:AA224"/>
    <mergeCell ref="L229:S229"/>
    <mergeCell ref="B223:J223"/>
    <mergeCell ref="V346:Y346"/>
    <mergeCell ref="Z338:AC338"/>
    <mergeCell ref="B228:J228"/>
    <mergeCell ref="Y319:AA319"/>
    <mergeCell ref="Y320:AA320"/>
    <mergeCell ref="AB185:AG185"/>
    <mergeCell ref="T186:W186"/>
    <mergeCell ref="AB186:AG186"/>
    <mergeCell ref="AE310:AG310"/>
    <mergeCell ref="AB213:AG215"/>
    <mergeCell ref="T219:AA219"/>
    <mergeCell ref="T220:AA220"/>
    <mergeCell ref="T213:AA215"/>
    <mergeCell ref="T221:AA221"/>
    <mergeCell ref="T222:AA222"/>
    <mergeCell ref="T223:AA223"/>
    <mergeCell ref="T225:AA225"/>
    <mergeCell ref="T216:AA216"/>
    <mergeCell ref="S309:U309"/>
    <mergeCell ref="B224:J224"/>
    <mergeCell ref="B222:J222"/>
    <mergeCell ref="A242:I242"/>
    <mergeCell ref="P307:R307"/>
    <mergeCell ref="S298:U298"/>
    <mergeCell ref="V298:X298"/>
    <mergeCell ref="A167:C167"/>
    <mergeCell ref="H168:K168"/>
    <mergeCell ref="H172:K172"/>
    <mergeCell ref="L176:O176"/>
    <mergeCell ref="A176:C176"/>
    <mergeCell ref="A166:C166"/>
    <mergeCell ref="A170:C170"/>
    <mergeCell ref="P180:S180"/>
    <mergeCell ref="P181:S181"/>
    <mergeCell ref="A177:C177"/>
    <mergeCell ref="H180:K180"/>
    <mergeCell ref="H181:K181"/>
    <mergeCell ref="L180:O180"/>
    <mergeCell ref="D180:G180"/>
    <mergeCell ref="P171:S171"/>
    <mergeCell ref="O155:Q155"/>
    <mergeCell ref="O156:Q156"/>
    <mergeCell ref="A179:C179"/>
    <mergeCell ref="D179:G179"/>
    <mergeCell ref="O158:Q158"/>
    <mergeCell ref="P169:S169"/>
    <mergeCell ref="D173:G173"/>
    <mergeCell ref="L169:O169"/>
    <mergeCell ref="P170:S170"/>
    <mergeCell ref="R159:T159"/>
    <mergeCell ref="D175:G175"/>
    <mergeCell ref="A178:C178"/>
    <mergeCell ref="I160:K160"/>
    <mergeCell ref="AB221:AG221"/>
    <mergeCell ref="V238:AA238"/>
    <mergeCell ref="V236:AA236"/>
    <mergeCell ref="J242:O242"/>
    <mergeCell ref="J241:O241"/>
    <mergeCell ref="K199:P200"/>
    <mergeCell ref="AB216:AG216"/>
    <mergeCell ref="T218:AA218"/>
    <mergeCell ref="Q199:X200"/>
    <mergeCell ref="Y199:AB200"/>
    <mergeCell ref="U203:X203"/>
    <mergeCell ref="I204:J204"/>
    <mergeCell ref="M204:N204"/>
    <mergeCell ref="Y202:AB202"/>
    <mergeCell ref="AB218:AG218"/>
    <mergeCell ref="T217:AA217"/>
    <mergeCell ref="Q201:T201"/>
    <mergeCell ref="AC199:AF200"/>
    <mergeCell ref="K203:L203"/>
    <mergeCell ref="AB217:AG217"/>
    <mergeCell ref="AB224:AG224"/>
    <mergeCell ref="AB225:AG225"/>
    <mergeCell ref="AB227:AG227"/>
    <mergeCell ref="J246:O246"/>
    <mergeCell ref="A250:D250"/>
    <mergeCell ref="J243:O243"/>
    <mergeCell ref="P243:U243"/>
    <mergeCell ref="A216:K216"/>
    <mergeCell ref="A215:K215"/>
    <mergeCell ref="I203:J203"/>
    <mergeCell ref="T227:AA227"/>
    <mergeCell ref="T228:AA228"/>
    <mergeCell ref="AB176:AG176"/>
    <mergeCell ref="AB177:AG177"/>
    <mergeCell ref="AB178:AG178"/>
    <mergeCell ref="AB170:AG170"/>
    <mergeCell ref="AB171:AG171"/>
    <mergeCell ref="AB172:AG172"/>
    <mergeCell ref="X183:AA183"/>
    <mergeCell ref="AB173:AG173"/>
    <mergeCell ref="AB175:AG175"/>
    <mergeCell ref="AB174:AG174"/>
    <mergeCell ref="L179:O179"/>
    <mergeCell ref="P175:S175"/>
    <mergeCell ref="X170:AA170"/>
    <mergeCell ref="X177:AA177"/>
    <mergeCell ref="P178:S178"/>
    <mergeCell ref="P176:S176"/>
    <mergeCell ref="T179:W179"/>
    <mergeCell ref="X175:AA175"/>
    <mergeCell ref="X176:AA176"/>
    <mergeCell ref="AB180:AG180"/>
    <mergeCell ref="AB181:AG181"/>
    <mergeCell ref="AB188:AG188"/>
    <mergeCell ref="X185:AA185"/>
    <mergeCell ref="AE160:AG160"/>
    <mergeCell ref="AB160:AD160"/>
    <mergeCell ref="AB165:AG167"/>
    <mergeCell ref="AE159:AG159"/>
    <mergeCell ref="AE158:AG158"/>
    <mergeCell ref="AB158:AD158"/>
    <mergeCell ref="X174:AA174"/>
    <mergeCell ref="X169:AA169"/>
    <mergeCell ref="X179:AA179"/>
    <mergeCell ref="X182:AA182"/>
    <mergeCell ref="X173:AA173"/>
    <mergeCell ref="X166:AA167"/>
    <mergeCell ref="AD8:AG8"/>
    <mergeCell ref="Q8:T8"/>
    <mergeCell ref="AB157:AD157"/>
    <mergeCell ref="U8:X8"/>
    <mergeCell ref="Y8:AC8"/>
    <mergeCell ref="U156:X156"/>
    <mergeCell ref="Y156:AA156"/>
    <mergeCell ref="AB156:AD156"/>
    <mergeCell ref="AD26:AG26"/>
    <mergeCell ref="AA90:AG91"/>
    <mergeCell ref="T176:W176"/>
    <mergeCell ref="T175:W175"/>
    <mergeCell ref="P177:S177"/>
    <mergeCell ref="T172:W172"/>
    <mergeCell ref="P172:S172"/>
    <mergeCell ref="T177:W177"/>
    <mergeCell ref="U157:X157"/>
    <mergeCell ref="S41:V41"/>
    <mergeCell ref="S39:V39"/>
    <mergeCell ref="N73:Q73"/>
    <mergeCell ref="U5:AG5"/>
    <mergeCell ref="L6:P7"/>
    <mergeCell ref="Y6:AC7"/>
    <mergeCell ref="AD6:AG7"/>
    <mergeCell ref="U6:X7"/>
    <mergeCell ref="Q6:T7"/>
    <mergeCell ref="Y14:AC14"/>
    <mergeCell ref="Y19:AC19"/>
    <mergeCell ref="R147:T147"/>
    <mergeCell ref="Y148:AA148"/>
    <mergeCell ref="Y145:AA145"/>
    <mergeCell ref="O145:Q145"/>
    <mergeCell ref="U145:X145"/>
    <mergeCell ref="R146:T146"/>
    <mergeCell ref="Y146:AA146"/>
    <mergeCell ref="O146:Q146"/>
    <mergeCell ref="R145:T145"/>
    <mergeCell ref="Q11:T11"/>
    <mergeCell ref="U15:X15"/>
    <mergeCell ref="Q12:T12"/>
    <mergeCell ref="Q15:T15"/>
    <mergeCell ref="Y17:AC17"/>
    <mergeCell ref="AD10:AG10"/>
    <mergeCell ref="U9:X9"/>
    <mergeCell ref="Q10:T10"/>
    <mergeCell ref="U10:X10"/>
    <mergeCell ref="AD13:AG13"/>
    <mergeCell ref="AD17:AG17"/>
    <mergeCell ref="AD11:AG11"/>
    <mergeCell ref="AD15:AG15"/>
    <mergeCell ref="AD9:AG9"/>
    <mergeCell ref="U11:X11"/>
    <mergeCell ref="A5:G5"/>
    <mergeCell ref="A7:G7"/>
    <mergeCell ref="L9:P9"/>
    <mergeCell ref="H5:T5"/>
    <mergeCell ref="H6:K7"/>
    <mergeCell ref="H9:K9"/>
    <mergeCell ref="A6:G6"/>
    <mergeCell ref="Q9:T9"/>
    <mergeCell ref="L8:P8"/>
    <mergeCell ref="H8:K8"/>
    <mergeCell ref="O152:Q152"/>
    <mergeCell ref="R156:T156"/>
    <mergeCell ref="O161:Q161"/>
    <mergeCell ref="R157:T157"/>
    <mergeCell ref="O159:Q159"/>
    <mergeCell ref="A1:AG1"/>
    <mergeCell ref="H20:K20"/>
    <mergeCell ref="H18:K18"/>
    <mergeCell ref="Y18:AC18"/>
    <mergeCell ref="AD14:AG14"/>
    <mergeCell ref="Y155:AA155"/>
    <mergeCell ref="Y147:AA147"/>
    <mergeCell ref="U146:X146"/>
    <mergeCell ref="U154:X154"/>
    <mergeCell ref="R154:T154"/>
    <mergeCell ref="Y154:AA154"/>
    <mergeCell ref="R155:T155"/>
    <mergeCell ref="R153:T153"/>
    <mergeCell ref="U153:X153"/>
    <mergeCell ref="U155:X155"/>
    <mergeCell ref="R151:T151"/>
    <mergeCell ref="Q14:T14"/>
    <mergeCell ref="U13:X13"/>
    <mergeCell ref="Y16:AC16"/>
    <mergeCell ref="Y15:AC15"/>
    <mergeCell ref="U14:X14"/>
    <mergeCell ref="Q13:T13"/>
    <mergeCell ref="Y13:AC13"/>
    <mergeCell ref="M95:S95"/>
    <mergeCell ref="M93:S93"/>
    <mergeCell ref="U149:X149"/>
    <mergeCell ref="R148:T148"/>
    <mergeCell ref="U147:X147"/>
    <mergeCell ref="Y152:AA152"/>
    <mergeCell ref="T110:Z110"/>
    <mergeCell ref="A86:AG86"/>
    <mergeCell ref="Q19:T19"/>
    <mergeCell ref="Q26:T26"/>
    <mergeCell ref="H19:K19"/>
    <mergeCell ref="L22:P22"/>
    <mergeCell ref="L19:P19"/>
    <mergeCell ref="A41:G41"/>
    <mergeCell ref="A40:G40"/>
    <mergeCell ref="K39:N39"/>
    <mergeCell ref="K41:N41"/>
    <mergeCell ref="H39:J39"/>
    <mergeCell ref="A46:G46"/>
    <mergeCell ref="A75:G75"/>
    <mergeCell ref="A73:G73"/>
    <mergeCell ref="H73:M73"/>
    <mergeCell ref="H72:M72"/>
    <mergeCell ref="N72:Q72"/>
    <mergeCell ref="A74:G74"/>
    <mergeCell ref="A71:G71"/>
    <mergeCell ref="U12:X12"/>
    <mergeCell ref="AD12:AG12"/>
    <mergeCell ref="Y9:AC9"/>
    <mergeCell ref="Y10:AC10"/>
    <mergeCell ref="Y11:AC11"/>
    <mergeCell ref="Y12:AC12"/>
    <mergeCell ref="AD16:AG16"/>
    <mergeCell ref="AD23:AG23"/>
    <mergeCell ref="U16:X16"/>
    <mergeCell ref="Y22:AC22"/>
    <mergeCell ref="Y23:AC23"/>
    <mergeCell ref="AD24:AG24"/>
    <mergeCell ref="Y24:AC24"/>
    <mergeCell ref="A39:G39"/>
    <mergeCell ref="C93:L93"/>
    <mergeCell ref="O144:Q144"/>
    <mergeCell ref="U144:X144"/>
    <mergeCell ref="T93:Z93"/>
    <mergeCell ref="Y136:AA136"/>
    <mergeCell ref="I134:K135"/>
    <mergeCell ref="I142:K142"/>
    <mergeCell ref="Y143:AA143"/>
    <mergeCell ref="R141:T141"/>
    <mergeCell ref="Y123:AC123"/>
    <mergeCell ref="A92:L92"/>
    <mergeCell ref="J94:L94"/>
    <mergeCell ref="B99:L99"/>
    <mergeCell ref="J95:L95"/>
    <mergeCell ref="T95:Z95"/>
    <mergeCell ref="J98:L98"/>
    <mergeCell ref="T97:Z97"/>
    <mergeCell ref="M98:S98"/>
    <mergeCell ref="I140:K140"/>
    <mergeCell ref="L138:N138"/>
    <mergeCell ref="O138:Q138"/>
    <mergeCell ref="I138:K138"/>
    <mergeCell ref="I141:K141"/>
    <mergeCell ref="I143:K143"/>
    <mergeCell ref="G127:K127"/>
    <mergeCell ref="A140:H140"/>
    <mergeCell ref="A135:H135"/>
    <mergeCell ref="A137:H137"/>
    <mergeCell ref="A139:H139"/>
    <mergeCell ref="Y20:AC20"/>
    <mergeCell ref="Y21:AC21"/>
    <mergeCell ref="Q24:T24"/>
    <mergeCell ref="AD18:AG18"/>
    <mergeCell ref="Y25:AC25"/>
    <mergeCell ref="T94:Z94"/>
    <mergeCell ref="AD122:AG122"/>
    <mergeCell ref="U25:X25"/>
    <mergeCell ref="O48:R48"/>
    <mergeCell ref="S48:V48"/>
    <mergeCell ref="AA92:AG92"/>
    <mergeCell ref="AD124:AG124"/>
    <mergeCell ref="AD127:AG127"/>
    <mergeCell ref="U128:X128"/>
    <mergeCell ref="AD126:AG126"/>
    <mergeCell ref="L120:P120"/>
    <mergeCell ref="C109:L109"/>
    <mergeCell ref="C103:L103"/>
    <mergeCell ref="T108:Z108"/>
    <mergeCell ref="T111:Z111"/>
    <mergeCell ref="A72:G72"/>
    <mergeCell ref="Y141:AA141"/>
    <mergeCell ref="Y142:AA142"/>
    <mergeCell ref="T92:Z92"/>
    <mergeCell ref="X178:AA178"/>
    <mergeCell ref="T178:W178"/>
    <mergeCell ref="AE154:AG154"/>
    <mergeCell ref="AB154:AD154"/>
    <mergeCell ref="AB155:AD155"/>
    <mergeCell ref="AE156:AG156"/>
    <mergeCell ref="Y158:AA158"/>
    <mergeCell ref="U19:X19"/>
    <mergeCell ref="P174:S174"/>
    <mergeCell ref="T173:W173"/>
    <mergeCell ref="T90:Z91"/>
    <mergeCell ref="V310:X310"/>
    <mergeCell ref="AB182:AG182"/>
    <mergeCell ref="AD123:AG123"/>
    <mergeCell ref="R152:T152"/>
    <mergeCell ref="AE300:AG300"/>
    <mergeCell ref="V300:X300"/>
    <mergeCell ref="Y310:AA310"/>
    <mergeCell ref="X172:AA172"/>
    <mergeCell ref="Y254:AC254"/>
    <mergeCell ref="T253:X253"/>
    <mergeCell ref="P173:S173"/>
    <mergeCell ref="T174:W174"/>
    <mergeCell ref="AC204:AF204"/>
    <mergeCell ref="U202:X202"/>
    <mergeCell ref="Q202:T202"/>
    <mergeCell ref="Y203:AB203"/>
    <mergeCell ref="AC203:AF203"/>
    <mergeCell ref="Y159:AA159"/>
    <mergeCell ref="Y255:AC255"/>
    <mergeCell ref="V264:AG264"/>
    <mergeCell ref="AC285:AG285"/>
    <mergeCell ref="AE309:AG309"/>
    <mergeCell ref="V318:X318"/>
    <mergeCell ref="V316:X316"/>
    <mergeCell ref="S329:W329"/>
    <mergeCell ref="AB316:AD317"/>
    <mergeCell ref="X327:AB327"/>
    <mergeCell ref="X329:AB329"/>
    <mergeCell ref="X328:AB328"/>
    <mergeCell ref="S300:U300"/>
    <mergeCell ref="Y299:AD299"/>
    <mergeCell ref="S296:U297"/>
    <mergeCell ref="V296:AG296"/>
    <mergeCell ref="AE299:AG299"/>
    <mergeCell ref="AE155:AG155"/>
    <mergeCell ref="Y160:AA160"/>
    <mergeCell ref="T169:W169"/>
    <mergeCell ref="T166:W167"/>
    <mergeCell ref="U160:X160"/>
    <mergeCell ref="R158:T158"/>
    <mergeCell ref="Y157:AA157"/>
    <mergeCell ref="P166:S167"/>
    <mergeCell ref="O157:Q157"/>
    <mergeCell ref="L175:O175"/>
    <mergeCell ref="L174:O174"/>
    <mergeCell ref="T171:W171"/>
    <mergeCell ref="U159:X159"/>
    <mergeCell ref="AE157:AG157"/>
    <mergeCell ref="AB159:AD159"/>
    <mergeCell ref="AB168:AG168"/>
    <mergeCell ref="R348:U348"/>
    <mergeCell ref="U377:X377"/>
    <mergeCell ref="AC327:AG327"/>
    <mergeCell ref="V317:X317"/>
    <mergeCell ref="S327:W327"/>
    <mergeCell ref="V335:Y336"/>
    <mergeCell ref="Z335:AG335"/>
    <mergeCell ref="AD336:AG336"/>
    <mergeCell ref="S328:W328"/>
    <mergeCell ref="R335:U336"/>
    <mergeCell ref="AB318:AD318"/>
    <mergeCell ref="AB319:AD319"/>
    <mergeCell ref="S317:U317"/>
    <mergeCell ref="S316:U316"/>
    <mergeCell ref="Y317:AA317"/>
    <mergeCell ref="S326:W326"/>
    <mergeCell ref="S320:U320"/>
    <mergeCell ref="V319:X319"/>
    <mergeCell ref="V347:Y347"/>
    <mergeCell ref="AD356:AG356"/>
    <mergeCell ref="A460:E460"/>
    <mergeCell ref="Y427:AA427"/>
    <mergeCell ref="N458:R459"/>
    <mergeCell ref="AC458:AG459"/>
    <mergeCell ref="S460:W460"/>
    <mergeCell ref="AC460:AG460"/>
    <mergeCell ref="S458:W459"/>
    <mergeCell ref="F365:J365"/>
    <mergeCell ref="K367:O367"/>
    <mergeCell ref="F366:J366"/>
    <mergeCell ref="AC488:AG488"/>
    <mergeCell ref="F488:K488"/>
    <mergeCell ref="L488:Q488"/>
    <mergeCell ref="AC497:AG498"/>
    <mergeCell ref="V339:Y339"/>
    <mergeCell ref="Z358:AC358"/>
    <mergeCell ref="R358:U358"/>
    <mergeCell ref="Z359:AC359"/>
    <mergeCell ref="Z347:AC347"/>
    <mergeCell ref="R356:U356"/>
    <mergeCell ref="R347:U347"/>
    <mergeCell ref="U367:Y367"/>
    <mergeCell ref="U364:Y364"/>
    <mergeCell ref="U366:Y366"/>
    <mergeCell ref="Q386:T386"/>
    <mergeCell ref="R405:U405"/>
    <mergeCell ref="R402:U404"/>
    <mergeCell ref="N402:Q404"/>
    <mergeCell ref="M384:P384"/>
    <mergeCell ref="N358:Q358"/>
    <mergeCell ref="J339:M339"/>
    <mergeCell ref="V359:Y359"/>
    <mergeCell ref="AC462:AG462"/>
    <mergeCell ref="AE454:AG454"/>
    <mergeCell ref="AB454:AD454"/>
    <mergeCell ref="Y454:AA454"/>
    <mergeCell ref="Q375:T375"/>
    <mergeCell ref="U375:X375"/>
    <mergeCell ref="Z344:AC345"/>
    <mergeCell ref="F367:J367"/>
    <mergeCell ref="E385:H385"/>
    <mergeCell ref="M375:P375"/>
    <mergeCell ref="X461:AB461"/>
    <mergeCell ref="V423:X424"/>
    <mergeCell ref="S423:U424"/>
    <mergeCell ref="Y425:AA425"/>
    <mergeCell ref="Y423:AA424"/>
    <mergeCell ref="I498:L498"/>
    <mergeCell ref="A501:E501"/>
    <mergeCell ref="I501:L501"/>
    <mergeCell ref="A499:E499"/>
    <mergeCell ref="Y500:AB500"/>
    <mergeCell ref="I500:L500"/>
    <mergeCell ref="AC486:AG487"/>
    <mergeCell ref="R487:W487"/>
    <mergeCell ref="F486:W486"/>
    <mergeCell ref="X486:AB487"/>
    <mergeCell ref="I497:AB497"/>
    <mergeCell ref="S454:U454"/>
    <mergeCell ref="X460:AB460"/>
    <mergeCell ref="S461:W461"/>
    <mergeCell ref="V454:X454"/>
    <mergeCell ref="X458:AB459"/>
    <mergeCell ref="F481:L481"/>
    <mergeCell ref="H508:L509"/>
    <mergeCell ref="S508:W509"/>
    <mergeCell ref="A508:G509"/>
    <mergeCell ref="X510:AB510"/>
    <mergeCell ref="AC510:AG510"/>
    <mergeCell ref="F501:H501"/>
    <mergeCell ref="A504:AG504"/>
    <mergeCell ref="Q501:T501"/>
    <mergeCell ref="AC508:AG509"/>
    <mergeCell ref="X508:AB509"/>
    <mergeCell ref="H510:L510"/>
    <mergeCell ref="U500:X500"/>
    <mergeCell ref="F499:H499"/>
    <mergeCell ref="Y499:AB499"/>
    <mergeCell ref="Y501:AB501"/>
    <mergeCell ref="S510:W510"/>
    <mergeCell ref="M510:R510"/>
    <mergeCell ref="M508:R509"/>
    <mergeCell ref="A510:G510"/>
    <mergeCell ref="F500:H500"/>
    <mergeCell ref="A500:E500"/>
    <mergeCell ref="U499:X499"/>
    <mergeCell ref="M500:P500"/>
    <mergeCell ref="AC499:AG499"/>
    <mergeCell ref="Q500:T500"/>
    <mergeCell ref="AC500:AG500"/>
    <mergeCell ref="I499:L499"/>
    <mergeCell ref="Q499:T499"/>
    <mergeCell ref="U501:X501"/>
    <mergeCell ref="AC501:AG501"/>
    <mergeCell ref="M501:P501"/>
    <mergeCell ref="M499:P499"/>
    <mergeCell ref="A264:I264"/>
    <mergeCell ref="AC489:AG489"/>
    <mergeCell ref="F497:H498"/>
    <mergeCell ref="A489:E489"/>
    <mergeCell ref="L490:Q490"/>
    <mergeCell ref="A498:E498"/>
    <mergeCell ref="M498:P498"/>
    <mergeCell ref="A490:E490"/>
    <mergeCell ref="U498:X498"/>
    <mergeCell ref="Q498:T498"/>
    <mergeCell ref="A497:E497"/>
    <mergeCell ref="A493:AG493"/>
    <mergeCell ref="F490:K490"/>
    <mergeCell ref="AC490:AG490"/>
    <mergeCell ref="R490:W490"/>
    <mergeCell ref="X488:AB488"/>
    <mergeCell ref="X490:AB490"/>
    <mergeCell ref="F489:K489"/>
    <mergeCell ref="L489:Q489"/>
    <mergeCell ref="R489:W489"/>
    <mergeCell ref="X489:AB489"/>
    <mergeCell ref="R488:W488"/>
    <mergeCell ref="A488:E488"/>
    <mergeCell ref="AD346:AG346"/>
    <mergeCell ref="AD348:AG348"/>
    <mergeCell ref="AD339:AG339"/>
    <mergeCell ref="Y498:AB498"/>
    <mergeCell ref="X462:AB462"/>
    <mergeCell ref="N460:R460"/>
    <mergeCell ref="Y453:AA453"/>
    <mergeCell ref="M454:O454"/>
    <mergeCell ref="AB425:AD425"/>
    <mergeCell ref="A260:I260"/>
    <mergeCell ref="AC461:AG461"/>
    <mergeCell ref="J462:M462"/>
    <mergeCell ref="H286:M286"/>
    <mergeCell ref="J272:M272"/>
    <mergeCell ref="V275:Y275"/>
    <mergeCell ref="N286:R286"/>
    <mergeCell ref="N272:Q272"/>
    <mergeCell ref="J274:M274"/>
    <mergeCell ref="J273:M273"/>
    <mergeCell ref="J262:U262"/>
    <mergeCell ref="Y256:AC256"/>
    <mergeCell ref="V263:AG263"/>
    <mergeCell ref="A267:AD267"/>
    <mergeCell ref="V272:Y272"/>
    <mergeCell ref="F271:U271"/>
    <mergeCell ref="AD274:AG274"/>
    <mergeCell ref="R274:U274"/>
    <mergeCell ref="N273:Q273"/>
    <mergeCell ref="F274:I274"/>
    <mergeCell ref="A274:E274"/>
    <mergeCell ref="V271:AG271"/>
    <mergeCell ref="A275:E275"/>
    <mergeCell ref="Z272:AC272"/>
    <mergeCell ref="V273:Y273"/>
    <mergeCell ref="AD275:AG275"/>
    <mergeCell ref="J275:M275"/>
    <mergeCell ref="Z275:AC275"/>
    <mergeCell ref="R275:U275"/>
    <mergeCell ref="A263:I263"/>
    <mergeCell ref="F364:J364"/>
    <mergeCell ref="K365:O365"/>
    <mergeCell ref="P182:S182"/>
    <mergeCell ref="J235:O235"/>
    <mergeCell ref="P237:U237"/>
    <mergeCell ref="J240:O240"/>
    <mergeCell ref="P240:U240"/>
    <mergeCell ref="B226:J226"/>
    <mergeCell ref="B227:J227"/>
    <mergeCell ref="P238:U238"/>
    <mergeCell ref="A241:I241"/>
    <mergeCell ref="AB229:AG229"/>
    <mergeCell ref="P191:S191"/>
    <mergeCell ref="Q204:T204"/>
    <mergeCell ref="T192:W192"/>
    <mergeCell ref="AB184:AG184"/>
    <mergeCell ref="AB179:AG179"/>
    <mergeCell ref="T187:W187"/>
    <mergeCell ref="T185:W185"/>
    <mergeCell ref="P187:S187"/>
    <mergeCell ref="AB187:AG187"/>
    <mergeCell ref="T180:W180"/>
    <mergeCell ref="AB191:AG191"/>
    <mergeCell ref="X192:AA192"/>
    <mergeCell ref="X181:AA181"/>
    <mergeCell ref="T181:W181"/>
    <mergeCell ref="AB192:AG192"/>
    <mergeCell ref="T184:W184"/>
    <mergeCell ref="T182:W182"/>
    <mergeCell ref="T190:W190"/>
    <mergeCell ref="T191:W191"/>
    <mergeCell ref="AB189:AG189"/>
    <mergeCell ref="AB190:AG190"/>
    <mergeCell ref="P236:U236"/>
    <mergeCell ref="AB183:AG183"/>
    <mergeCell ref="X180:AA180"/>
    <mergeCell ref="P179:S179"/>
    <mergeCell ref="T183:W183"/>
    <mergeCell ref="L171:O171"/>
    <mergeCell ref="T170:W170"/>
    <mergeCell ref="L170:O170"/>
    <mergeCell ref="U158:X158"/>
    <mergeCell ref="X168:AA168"/>
    <mergeCell ref="AB219:AG219"/>
    <mergeCell ref="AB226:AG226"/>
    <mergeCell ref="AB228:AG228"/>
    <mergeCell ref="AB153:AD153"/>
    <mergeCell ref="AB223:AG223"/>
    <mergeCell ref="Y140:AA140"/>
    <mergeCell ref="Y144:AA144"/>
    <mergeCell ref="AB222:AG222"/>
    <mergeCell ref="Y201:AB201"/>
    <mergeCell ref="AC201:AF201"/>
    <mergeCell ref="U143:X143"/>
    <mergeCell ref="R143:T143"/>
    <mergeCell ref="R144:T144"/>
    <mergeCell ref="AB146:AD146"/>
    <mergeCell ref="AB145:AD145"/>
    <mergeCell ref="O140:Q140"/>
    <mergeCell ref="O142:Q142"/>
    <mergeCell ref="L144:N144"/>
    <mergeCell ref="L141:N141"/>
    <mergeCell ref="AE153:AG153"/>
    <mergeCell ref="Y153:AA153"/>
    <mergeCell ref="X171:AA171"/>
    <mergeCell ref="P185:S185"/>
    <mergeCell ref="L183:O183"/>
    <mergeCell ref="T168:W168"/>
    <mergeCell ref="AE138:AG138"/>
    <mergeCell ref="R138:T138"/>
    <mergeCell ref="AB139:AD139"/>
    <mergeCell ref="Y138:AA138"/>
    <mergeCell ref="U138:X138"/>
    <mergeCell ref="O139:Q139"/>
    <mergeCell ref="AE134:AG134"/>
    <mergeCell ref="AE135:AG135"/>
    <mergeCell ref="AB135:AD135"/>
    <mergeCell ref="U137:X137"/>
    <mergeCell ref="AE136:AG136"/>
    <mergeCell ref="U122:X122"/>
    <mergeCell ref="AB136:AD136"/>
    <mergeCell ref="Y137:AA137"/>
    <mergeCell ref="U127:X127"/>
    <mergeCell ref="U136:X136"/>
    <mergeCell ref="Q124:T124"/>
    <mergeCell ref="Y124:AC124"/>
    <mergeCell ref="Q122:T122"/>
    <mergeCell ref="Q123:T123"/>
    <mergeCell ref="Y126:AC126"/>
    <mergeCell ref="Q125:T125"/>
    <mergeCell ref="U126:X126"/>
    <mergeCell ref="L123:P123"/>
    <mergeCell ref="Q128:T128"/>
    <mergeCell ref="L128:P128"/>
    <mergeCell ref="Y127:AC127"/>
    <mergeCell ref="AD125:AG125"/>
    <mergeCell ref="AD128:AG128"/>
    <mergeCell ref="U123:X123"/>
    <mergeCell ref="A117:F117"/>
    <mergeCell ref="Y117:AG117"/>
    <mergeCell ref="U117:X119"/>
    <mergeCell ref="M111:S111"/>
    <mergeCell ref="M92:S92"/>
    <mergeCell ref="M100:S100"/>
    <mergeCell ref="M96:S96"/>
    <mergeCell ref="M101:S101"/>
    <mergeCell ref="M90:S91"/>
    <mergeCell ref="M99:S99"/>
    <mergeCell ref="M97:S97"/>
    <mergeCell ref="M94:S94"/>
    <mergeCell ref="A122:F122"/>
    <mergeCell ref="A126:F126"/>
    <mergeCell ref="G125:K125"/>
    <mergeCell ref="A123:F123"/>
    <mergeCell ref="G124:K124"/>
    <mergeCell ref="A121:F121"/>
    <mergeCell ref="G121:K121"/>
    <mergeCell ref="A120:F120"/>
    <mergeCell ref="C96:L96"/>
    <mergeCell ref="T98:Z98"/>
    <mergeCell ref="M110:S110"/>
    <mergeCell ref="M108:S108"/>
    <mergeCell ref="G117:K119"/>
    <mergeCell ref="AA110:AG110"/>
    <mergeCell ref="AA111:AG111"/>
    <mergeCell ref="L121:P121"/>
    <mergeCell ref="T96:Z96"/>
    <mergeCell ref="L122:P122"/>
    <mergeCell ref="M102:S102"/>
    <mergeCell ref="AA109:AG109"/>
    <mergeCell ref="A21:G21"/>
    <mergeCell ref="AD20:AG20"/>
    <mergeCell ref="H24:K24"/>
    <mergeCell ref="A80:G80"/>
    <mergeCell ref="Q23:T23"/>
    <mergeCell ref="Q16:T16"/>
    <mergeCell ref="L18:P18"/>
    <mergeCell ref="A18:G18"/>
    <mergeCell ref="L14:P14"/>
    <mergeCell ref="L15:P15"/>
    <mergeCell ref="Q22:T22"/>
    <mergeCell ref="H17:K17"/>
    <mergeCell ref="A20:G20"/>
    <mergeCell ref="A19:G19"/>
    <mergeCell ref="A17:G17"/>
    <mergeCell ref="A23:G23"/>
    <mergeCell ref="U18:X18"/>
    <mergeCell ref="U20:X20"/>
    <mergeCell ref="H23:K23"/>
    <mergeCell ref="U17:X17"/>
    <mergeCell ref="L17:P17"/>
    <mergeCell ref="H22:K22"/>
    <mergeCell ref="Q17:T17"/>
    <mergeCell ref="Q18:T18"/>
    <mergeCell ref="L20:P20"/>
    <mergeCell ref="AD19:AG19"/>
    <mergeCell ref="H21:K21"/>
    <mergeCell ref="Q21:T21"/>
    <mergeCell ref="Q20:T20"/>
    <mergeCell ref="L21:P21"/>
    <mergeCell ref="U22:X22"/>
    <mergeCell ref="A38:G38"/>
    <mergeCell ref="A8:G8"/>
    <mergeCell ref="A9:G9"/>
    <mergeCell ref="A10:G10"/>
    <mergeCell ref="A11:G11"/>
    <mergeCell ref="A12:G12"/>
    <mergeCell ref="L10:P10"/>
    <mergeCell ref="H11:K11"/>
    <mergeCell ref="H10:K10"/>
    <mergeCell ref="L12:P12"/>
    <mergeCell ref="H12:K12"/>
    <mergeCell ref="L11:P11"/>
    <mergeCell ref="H13:K13"/>
    <mergeCell ref="L16:P16"/>
    <mergeCell ref="A15:G15"/>
    <mergeCell ref="A16:G16"/>
    <mergeCell ref="H16:K16"/>
    <mergeCell ref="L13:P13"/>
    <mergeCell ref="A13:G13"/>
    <mergeCell ref="H15:K15"/>
    <mergeCell ref="H14:K14"/>
    <mergeCell ref="A14:G14"/>
    <mergeCell ref="AB141:AD141"/>
    <mergeCell ref="AE140:AG140"/>
    <mergeCell ref="AB140:AD140"/>
    <mergeCell ref="AB142:AD142"/>
    <mergeCell ref="AE137:AG137"/>
    <mergeCell ref="AB137:AD137"/>
    <mergeCell ref="AE139:AG139"/>
    <mergeCell ref="T112:Z112"/>
    <mergeCell ref="Q117:T119"/>
    <mergeCell ref="U152:X152"/>
    <mergeCell ref="AE150:AG150"/>
    <mergeCell ref="AE149:AG149"/>
    <mergeCell ref="Y149:AA149"/>
    <mergeCell ref="AB149:AD149"/>
    <mergeCell ref="Q121:T121"/>
    <mergeCell ref="U133:AG133"/>
    <mergeCell ref="Y135:AA135"/>
    <mergeCell ref="Y150:AA150"/>
    <mergeCell ref="Y151:AA151"/>
    <mergeCell ref="AE152:AG152"/>
    <mergeCell ref="AD121:AG121"/>
    <mergeCell ref="Y121:AC121"/>
    <mergeCell ref="U120:X120"/>
    <mergeCell ref="U121:X121"/>
    <mergeCell ref="Y122:AC122"/>
    <mergeCell ref="R140:T140"/>
    <mergeCell ref="AE151:AG151"/>
    <mergeCell ref="AB150:AD150"/>
    <mergeCell ref="AB151:AD151"/>
    <mergeCell ref="AE141:AG141"/>
    <mergeCell ref="AE144:AG144"/>
    <mergeCell ref="AE142:AG142"/>
    <mergeCell ref="A377:D377"/>
    <mergeCell ref="E377:H377"/>
    <mergeCell ref="A384:D384"/>
    <mergeCell ref="F405:I405"/>
    <mergeCell ref="E376:H376"/>
    <mergeCell ref="A367:E367"/>
    <mergeCell ref="E373:H374"/>
    <mergeCell ref="I375:L375"/>
    <mergeCell ref="A376:D376"/>
    <mergeCell ref="E382:H383"/>
    <mergeCell ref="A373:D374"/>
    <mergeCell ref="I373:L374"/>
    <mergeCell ref="E375:H375"/>
    <mergeCell ref="E396:H396"/>
    <mergeCell ref="A397:D397"/>
    <mergeCell ref="A382:D383"/>
    <mergeCell ref="E394:H394"/>
    <mergeCell ref="A405:E405"/>
    <mergeCell ref="A375:D375"/>
    <mergeCell ref="I384:L384"/>
    <mergeCell ref="I385:L385"/>
    <mergeCell ref="E397:H397"/>
    <mergeCell ref="A402:E402"/>
    <mergeCell ref="A386:D386"/>
    <mergeCell ref="I386:L386"/>
    <mergeCell ref="I382:L383"/>
    <mergeCell ref="E386:H386"/>
    <mergeCell ref="I396:L396"/>
    <mergeCell ref="J402:M404"/>
    <mergeCell ref="F402:I404"/>
    <mergeCell ref="A385:D385"/>
    <mergeCell ref="M385:P385"/>
    <mergeCell ref="A359:E359"/>
    <mergeCell ref="J348:M348"/>
    <mergeCell ref="J344:M345"/>
    <mergeCell ref="N344:Q345"/>
    <mergeCell ref="J347:M347"/>
    <mergeCell ref="A358:E358"/>
    <mergeCell ref="F357:I357"/>
    <mergeCell ref="N355:Q356"/>
    <mergeCell ref="A348:E348"/>
    <mergeCell ref="A346:E346"/>
    <mergeCell ref="F348:I348"/>
    <mergeCell ref="F358:I358"/>
    <mergeCell ref="A347:E347"/>
    <mergeCell ref="J346:M346"/>
    <mergeCell ref="F346:I346"/>
    <mergeCell ref="N348:Q348"/>
    <mergeCell ref="N357:Q357"/>
    <mergeCell ref="J357:M357"/>
    <mergeCell ref="J356:M356"/>
    <mergeCell ref="A357:E357"/>
    <mergeCell ref="N359:Q359"/>
    <mergeCell ref="F359:I359"/>
    <mergeCell ref="A286:G286"/>
    <mergeCell ref="A295:D295"/>
    <mergeCell ref="L298:O298"/>
    <mergeCell ref="I298:K298"/>
    <mergeCell ref="F308:I308"/>
    <mergeCell ref="A297:D297"/>
    <mergeCell ref="L295:O297"/>
    <mergeCell ref="H285:M285"/>
    <mergeCell ref="J252:N253"/>
    <mergeCell ref="O252:AC252"/>
    <mergeCell ref="V244:AA244"/>
    <mergeCell ref="O254:S254"/>
    <mergeCell ref="S286:W286"/>
    <mergeCell ref="F273:I273"/>
    <mergeCell ref="T254:X254"/>
    <mergeCell ref="O253:S253"/>
    <mergeCell ref="V297:X297"/>
    <mergeCell ref="J263:U263"/>
    <mergeCell ref="O256:S256"/>
    <mergeCell ref="V260:AG261"/>
    <mergeCell ref="AD273:AG273"/>
    <mergeCell ref="F272:I272"/>
    <mergeCell ref="A246:I246"/>
    <mergeCell ref="Z273:AC273"/>
    <mergeCell ref="A271:E271"/>
    <mergeCell ref="A261:I261"/>
    <mergeCell ref="V246:AA246"/>
    <mergeCell ref="A273:E273"/>
    <mergeCell ref="T256:X256"/>
    <mergeCell ref="P244:U244"/>
    <mergeCell ref="P246:U246"/>
    <mergeCell ref="J254:N254"/>
    <mergeCell ref="L143:N143"/>
    <mergeCell ref="A148:H148"/>
    <mergeCell ref="I144:K144"/>
    <mergeCell ref="P320:R320"/>
    <mergeCell ref="A253:I253"/>
    <mergeCell ref="A252:I252"/>
    <mergeCell ref="A172:C172"/>
    <mergeCell ref="V239:AA239"/>
    <mergeCell ref="I295:K297"/>
    <mergeCell ref="A262:I262"/>
    <mergeCell ref="V262:AG262"/>
    <mergeCell ref="V241:AA241"/>
    <mergeCell ref="V240:AA240"/>
    <mergeCell ref="J256:N256"/>
    <mergeCell ref="Y253:AC253"/>
    <mergeCell ref="A245:I245"/>
    <mergeCell ref="V235:AA235"/>
    <mergeCell ref="A239:I239"/>
    <mergeCell ref="J236:O236"/>
    <mergeCell ref="P239:U239"/>
    <mergeCell ref="A235:I235"/>
    <mergeCell ref="J238:O238"/>
    <mergeCell ref="A237:I237"/>
    <mergeCell ref="D176:G176"/>
    <mergeCell ref="L189:O189"/>
    <mergeCell ref="L186:O186"/>
    <mergeCell ref="D183:G183"/>
    <mergeCell ref="D185:G185"/>
    <mergeCell ref="AC202:AF202"/>
    <mergeCell ref="U204:X204"/>
    <mergeCell ref="Q203:T203"/>
    <mergeCell ref="Y204:AB204"/>
    <mergeCell ref="L166:O167"/>
    <mergeCell ref="P168:S168"/>
    <mergeCell ref="L145:N145"/>
    <mergeCell ref="I152:K152"/>
    <mergeCell ref="A147:H147"/>
    <mergeCell ref="A146:H146"/>
    <mergeCell ref="U151:X151"/>
    <mergeCell ref="O150:Q150"/>
    <mergeCell ref="L148:N148"/>
    <mergeCell ref="O154:Q154"/>
    <mergeCell ref="A153:H153"/>
    <mergeCell ref="R160:T160"/>
    <mergeCell ref="A141:H141"/>
    <mergeCell ref="A168:C168"/>
    <mergeCell ref="A143:H143"/>
    <mergeCell ref="A142:H142"/>
    <mergeCell ref="A160:H160"/>
    <mergeCell ref="A159:H159"/>
    <mergeCell ref="A158:H158"/>
    <mergeCell ref="L155:N155"/>
    <mergeCell ref="L146:N146"/>
    <mergeCell ref="U141:X141"/>
    <mergeCell ref="O143:Q143"/>
    <mergeCell ref="I157:K157"/>
    <mergeCell ref="I154:K154"/>
    <mergeCell ref="I150:K150"/>
    <mergeCell ref="A157:H157"/>
    <mergeCell ref="I156:K156"/>
    <mergeCell ref="L152:N152"/>
    <mergeCell ref="L154:N154"/>
    <mergeCell ref="S161:U161"/>
    <mergeCell ref="L142:N142"/>
    <mergeCell ref="D168:G168"/>
    <mergeCell ref="D169:G169"/>
    <mergeCell ref="A154:H154"/>
    <mergeCell ref="A152:H152"/>
    <mergeCell ref="A175:C175"/>
    <mergeCell ref="D181:G181"/>
    <mergeCell ref="H175:K175"/>
    <mergeCell ref="H178:K178"/>
    <mergeCell ref="D170:G170"/>
    <mergeCell ref="A173:C173"/>
    <mergeCell ref="D165:G167"/>
    <mergeCell ref="D177:G177"/>
    <mergeCell ref="D187:G187"/>
    <mergeCell ref="D174:G174"/>
    <mergeCell ref="A181:C181"/>
    <mergeCell ref="D182:G182"/>
    <mergeCell ref="D178:G178"/>
    <mergeCell ref="A182:C182"/>
    <mergeCell ref="D186:G186"/>
    <mergeCell ref="H176:K176"/>
    <mergeCell ref="A180:C180"/>
    <mergeCell ref="H177:K177"/>
    <mergeCell ref="A174:C174"/>
    <mergeCell ref="I155:K155"/>
    <mergeCell ref="A156:H156"/>
    <mergeCell ref="A155:H155"/>
    <mergeCell ref="A171:C171"/>
    <mergeCell ref="D171:G171"/>
    <mergeCell ref="A165:C165"/>
    <mergeCell ref="H170:K170"/>
    <mergeCell ref="H169:K169"/>
    <mergeCell ref="A169:C169"/>
    <mergeCell ref="L192:O192"/>
    <mergeCell ref="A195:AG195"/>
    <mergeCell ref="G202:H202"/>
    <mergeCell ref="D191:G191"/>
    <mergeCell ref="H189:K189"/>
    <mergeCell ref="K202:L202"/>
    <mergeCell ref="X186:AA186"/>
    <mergeCell ref="X188:AA188"/>
    <mergeCell ref="X189:AA189"/>
    <mergeCell ref="X191:AA191"/>
    <mergeCell ref="O201:P201"/>
    <mergeCell ref="T189:W189"/>
    <mergeCell ref="E203:F203"/>
    <mergeCell ref="G203:H203"/>
    <mergeCell ref="M203:N203"/>
    <mergeCell ref="L191:O191"/>
    <mergeCell ref="M201:N201"/>
    <mergeCell ref="A189:C189"/>
    <mergeCell ref="D189:G189"/>
    <mergeCell ref="X190:AA190"/>
    <mergeCell ref="R272:U272"/>
    <mergeCell ref="R273:U273"/>
    <mergeCell ref="N274:Q274"/>
    <mergeCell ref="J244:O244"/>
    <mergeCell ref="AB220:AG220"/>
    <mergeCell ref="U201:X201"/>
    <mergeCell ref="A287:G287"/>
    <mergeCell ref="E295:H297"/>
    <mergeCell ref="H287:M287"/>
    <mergeCell ref="I299:K299"/>
    <mergeCell ref="L299:O299"/>
    <mergeCell ref="P184:S184"/>
    <mergeCell ref="L190:O190"/>
    <mergeCell ref="L185:O185"/>
    <mergeCell ref="L188:O188"/>
    <mergeCell ref="L184:O184"/>
    <mergeCell ref="P190:S190"/>
    <mergeCell ref="P188:S188"/>
    <mergeCell ref="X187:AA187"/>
    <mergeCell ref="P186:S186"/>
    <mergeCell ref="P189:S189"/>
    <mergeCell ref="L187:O187"/>
    <mergeCell ref="H190:K190"/>
    <mergeCell ref="P192:S192"/>
    <mergeCell ref="D192:G192"/>
    <mergeCell ref="T188:W188"/>
    <mergeCell ref="O204:P204"/>
    <mergeCell ref="A214:K214"/>
    <mergeCell ref="E204:F204"/>
    <mergeCell ref="G204:H204"/>
    <mergeCell ref="A202:D202"/>
    <mergeCell ref="A199:D200"/>
    <mergeCell ref="B219:J219"/>
    <mergeCell ref="A203:D203"/>
    <mergeCell ref="O203:P203"/>
    <mergeCell ref="I201:J201"/>
    <mergeCell ref="G201:H201"/>
    <mergeCell ref="O202:P202"/>
    <mergeCell ref="A213:K213"/>
    <mergeCell ref="B217:J217"/>
    <mergeCell ref="A194:C194"/>
    <mergeCell ref="E199:J200"/>
    <mergeCell ref="A201:D201"/>
    <mergeCell ref="J237:O237"/>
    <mergeCell ref="AD254:AG254"/>
    <mergeCell ref="J260:U261"/>
    <mergeCell ref="AD256:AG256"/>
    <mergeCell ref="J255:N255"/>
    <mergeCell ref="AD255:AG255"/>
    <mergeCell ref="O255:S255"/>
    <mergeCell ref="A255:I255"/>
    <mergeCell ref="K204:L204"/>
    <mergeCell ref="A204:D204"/>
    <mergeCell ref="K201:L201"/>
    <mergeCell ref="P235:U235"/>
    <mergeCell ref="A236:I236"/>
    <mergeCell ref="J239:O239"/>
    <mergeCell ref="A238:I238"/>
    <mergeCell ref="V237:AA237"/>
    <mergeCell ref="V242:AA242"/>
    <mergeCell ref="A240:I240"/>
    <mergeCell ref="A243:I243"/>
    <mergeCell ref="P241:U241"/>
    <mergeCell ref="P242:U242"/>
    <mergeCell ref="A288:G288"/>
    <mergeCell ref="A296:D296"/>
    <mergeCell ref="H288:M288"/>
    <mergeCell ref="M309:O309"/>
    <mergeCell ref="A298:D298"/>
    <mergeCell ref="A300:D300"/>
    <mergeCell ref="E300:H300"/>
    <mergeCell ref="A308:E308"/>
    <mergeCell ref="A307:E307"/>
    <mergeCell ref="A299:D299"/>
    <mergeCell ref="E298:H298"/>
    <mergeCell ref="E299:H299"/>
    <mergeCell ref="A306:E306"/>
    <mergeCell ref="N287:R287"/>
    <mergeCell ref="P295:AG295"/>
    <mergeCell ref="P299:R299"/>
    <mergeCell ref="AE297:AG297"/>
    <mergeCell ref="F306:I307"/>
    <mergeCell ref="P308:R308"/>
    <mergeCell ref="M308:O308"/>
    <mergeCell ref="M307:O307"/>
    <mergeCell ref="L300:O300"/>
    <mergeCell ref="I300:K300"/>
    <mergeCell ref="J307:L307"/>
    <mergeCell ref="P300:R300"/>
    <mergeCell ref="S308:U308"/>
    <mergeCell ref="S299:U299"/>
    <mergeCell ref="AE298:AG298"/>
    <mergeCell ref="V308:X308"/>
    <mergeCell ref="V306:X307"/>
    <mergeCell ref="AB309:AD309"/>
    <mergeCell ref="A310:E310"/>
    <mergeCell ref="F310:I310"/>
    <mergeCell ref="A309:E309"/>
    <mergeCell ref="J310:L310"/>
    <mergeCell ref="M310:O310"/>
    <mergeCell ref="M329:R329"/>
    <mergeCell ref="A317:E317"/>
    <mergeCell ref="G325:L326"/>
    <mergeCell ref="A316:E316"/>
    <mergeCell ref="A318:E318"/>
    <mergeCell ref="M319:O319"/>
    <mergeCell ref="F316:I317"/>
    <mergeCell ref="M318:O318"/>
    <mergeCell ref="D325:F325"/>
    <mergeCell ref="A326:F326"/>
    <mergeCell ref="A320:E320"/>
    <mergeCell ref="F320:I320"/>
    <mergeCell ref="F319:I319"/>
    <mergeCell ref="J320:L320"/>
    <mergeCell ref="F309:I309"/>
    <mergeCell ref="J309:L309"/>
    <mergeCell ref="M316:O316"/>
    <mergeCell ref="P309:R309"/>
    <mergeCell ref="P310:R310"/>
    <mergeCell ref="P318:R318"/>
    <mergeCell ref="M327:R327"/>
    <mergeCell ref="M326:R326"/>
    <mergeCell ref="P319:R319"/>
    <mergeCell ref="A327:F327"/>
    <mergeCell ref="G327:L327"/>
    <mergeCell ref="M325:AG325"/>
    <mergeCell ref="S318:U318"/>
    <mergeCell ref="AC326:AG326"/>
    <mergeCell ref="AB320:AD320"/>
    <mergeCell ref="M317:O317"/>
    <mergeCell ref="J319:L319"/>
    <mergeCell ref="AC328:AG328"/>
    <mergeCell ref="G328:L328"/>
    <mergeCell ref="X326:AB326"/>
    <mergeCell ref="A339:E339"/>
    <mergeCell ref="N335:Q336"/>
    <mergeCell ref="A329:F329"/>
    <mergeCell ref="N337:Q337"/>
    <mergeCell ref="F335:I336"/>
    <mergeCell ref="A336:E336"/>
    <mergeCell ref="AD337:AG337"/>
    <mergeCell ref="Z337:AC337"/>
    <mergeCell ref="J316:L317"/>
    <mergeCell ref="P316:R316"/>
    <mergeCell ref="P317:R317"/>
    <mergeCell ref="M320:O320"/>
    <mergeCell ref="M328:R328"/>
    <mergeCell ref="V320:X320"/>
    <mergeCell ref="J318:L318"/>
    <mergeCell ref="F318:I318"/>
    <mergeCell ref="AC329:AG329"/>
    <mergeCell ref="A319:E319"/>
    <mergeCell ref="R337:U337"/>
    <mergeCell ref="R338:U338"/>
    <mergeCell ref="V338:Y338"/>
    <mergeCell ref="A364:E364"/>
    <mergeCell ref="K364:O364"/>
    <mergeCell ref="A337:E337"/>
    <mergeCell ref="AD359:AG359"/>
    <mergeCell ref="F337:I337"/>
    <mergeCell ref="R344:U345"/>
    <mergeCell ref="F339:I339"/>
    <mergeCell ref="F344:I345"/>
    <mergeCell ref="N339:Q339"/>
    <mergeCell ref="N338:Q338"/>
    <mergeCell ref="F347:I347"/>
    <mergeCell ref="N347:Q347"/>
    <mergeCell ref="A338:E338"/>
    <mergeCell ref="J338:M338"/>
    <mergeCell ref="F338:I338"/>
    <mergeCell ref="A366:E366"/>
    <mergeCell ref="J335:M336"/>
    <mergeCell ref="R357:U357"/>
    <mergeCell ref="R346:U346"/>
    <mergeCell ref="J337:M337"/>
    <mergeCell ref="J358:M358"/>
    <mergeCell ref="V355:Y355"/>
    <mergeCell ref="J359:M359"/>
    <mergeCell ref="F356:I356"/>
    <mergeCell ref="K366:O366"/>
    <mergeCell ref="D335:E335"/>
    <mergeCell ref="F354:I355"/>
    <mergeCell ref="J354:Q354"/>
    <mergeCell ref="A363:Y363"/>
    <mergeCell ref="R359:U359"/>
    <mergeCell ref="V356:Y356"/>
    <mergeCell ref="V357:Y357"/>
    <mergeCell ref="T433:AG433"/>
    <mergeCell ref="P454:R454"/>
    <mergeCell ref="A444:E444"/>
    <mergeCell ref="A443:E443"/>
    <mergeCell ref="F444:L444"/>
    <mergeCell ref="F442:L443"/>
    <mergeCell ref="S452:U452"/>
    <mergeCell ref="P452:R452"/>
    <mergeCell ref="M444:S444"/>
    <mergeCell ref="M446:S446"/>
    <mergeCell ref="G423:I424"/>
    <mergeCell ref="A435:E435"/>
    <mergeCell ref="M427:O427"/>
    <mergeCell ref="A434:E434"/>
    <mergeCell ref="A422:C422"/>
    <mergeCell ref="G426:I426"/>
    <mergeCell ref="J426:L426"/>
    <mergeCell ref="A426:C426"/>
    <mergeCell ref="A427:C427"/>
    <mergeCell ref="G427:I427"/>
    <mergeCell ref="D427:F427"/>
    <mergeCell ref="P427:R427"/>
    <mergeCell ref="F432:S432"/>
    <mergeCell ref="F435:S435"/>
    <mergeCell ref="A433:E433"/>
    <mergeCell ref="A432:E432"/>
    <mergeCell ref="F433:S433"/>
    <mergeCell ref="P426:R426"/>
    <mergeCell ref="AE425:AG425"/>
    <mergeCell ref="A425:C425"/>
    <mergeCell ref="D426:F426"/>
    <mergeCell ref="J427:L427"/>
    <mergeCell ref="A458:E458"/>
    <mergeCell ref="A454:E454"/>
    <mergeCell ref="A446:E446"/>
    <mergeCell ref="J458:M459"/>
    <mergeCell ref="T446:Z446"/>
    <mergeCell ref="F458:I459"/>
    <mergeCell ref="J453:L453"/>
    <mergeCell ref="F452:I452"/>
    <mergeCell ref="A450:E450"/>
    <mergeCell ref="F454:I454"/>
    <mergeCell ref="J454:L454"/>
    <mergeCell ref="F453:I453"/>
    <mergeCell ref="J452:L452"/>
    <mergeCell ref="M452:O452"/>
    <mergeCell ref="A436:E436"/>
    <mergeCell ref="A453:E453"/>
    <mergeCell ref="A452:E452"/>
    <mergeCell ref="F446:L446"/>
    <mergeCell ref="A442:E442"/>
    <mergeCell ref="M453:O453"/>
    <mergeCell ref="F436:S436"/>
    <mergeCell ref="M442:S443"/>
    <mergeCell ref="F445:L445"/>
    <mergeCell ref="M445:S445"/>
    <mergeCell ref="F450:I451"/>
    <mergeCell ref="J450:L451"/>
    <mergeCell ref="A451:E451"/>
    <mergeCell ref="A445:E445"/>
    <mergeCell ref="S427:U427"/>
    <mergeCell ref="V426:X426"/>
    <mergeCell ref="V425:X425"/>
    <mergeCell ref="G425:I425"/>
    <mergeCell ref="A328:F328"/>
    <mergeCell ref="M377:P377"/>
    <mergeCell ref="P414:X414"/>
    <mergeCell ref="P365:T365"/>
    <mergeCell ref="G329:L329"/>
    <mergeCell ref="P415:X415"/>
    <mergeCell ref="J405:M405"/>
    <mergeCell ref="AD406:AG406"/>
    <mergeCell ref="Z336:AC336"/>
    <mergeCell ref="V405:Y405"/>
    <mergeCell ref="V402:Y404"/>
    <mergeCell ref="Q373:T374"/>
    <mergeCell ref="M373:P374"/>
    <mergeCell ref="V358:Y358"/>
    <mergeCell ref="R354:U355"/>
    <mergeCell ref="U373:X374"/>
    <mergeCell ref="Q376:T376"/>
    <mergeCell ref="Q377:T377"/>
    <mergeCell ref="U376:X376"/>
    <mergeCell ref="E392:H393"/>
    <mergeCell ref="F406:I406"/>
    <mergeCell ref="J406:M406"/>
    <mergeCell ref="J407:M407"/>
    <mergeCell ref="Z406:AC406"/>
    <mergeCell ref="V406:Y406"/>
    <mergeCell ref="R406:U406"/>
    <mergeCell ref="N406:Q406"/>
    <mergeCell ref="A407:E407"/>
    <mergeCell ref="E202:F202"/>
    <mergeCell ref="I202:J202"/>
    <mergeCell ref="A187:C187"/>
    <mergeCell ref="I158:K158"/>
    <mergeCell ref="H165:K167"/>
    <mergeCell ref="H182:K182"/>
    <mergeCell ref="H179:K179"/>
    <mergeCell ref="H186:K186"/>
    <mergeCell ref="A183:C183"/>
    <mergeCell ref="D172:G172"/>
    <mergeCell ref="H174:K174"/>
    <mergeCell ref="H185:K185"/>
    <mergeCell ref="L178:O178"/>
    <mergeCell ref="O160:Q160"/>
    <mergeCell ref="L168:O168"/>
    <mergeCell ref="L173:O173"/>
    <mergeCell ref="L172:O172"/>
    <mergeCell ref="L158:N158"/>
    <mergeCell ref="L177:O177"/>
    <mergeCell ref="L165:AA165"/>
    <mergeCell ref="L160:N160"/>
    <mergeCell ref="M202:N202"/>
    <mergeCell ref="L181:O181"/>
    <mergeCell ref="L182:O182"/>
    <mergeCell ref="H191:K191"/>
    <mergeCell ref="I159:K159"/>
    <mergeCell ref="A184:C184"/>
    <mergeCell ref="H183:K183"/>
    <mergeCell ref="L159:N159"/>
    <mergeCell ref="X184:AA184"/>
    <mergeCell ref="A190:C190"/>
    <mergeCell ref="A191:C191"/>
    <mergeCell ref="U125:X125"/>
    <mergeCell ref="U124:X124"/>
    <mergeCell ref="Y128:AC128"/>
    <mergeCell ref="Y125:AC125"/>
    <mergeCell ref="L127:P127"/>
    <mergeCell ref="A127:F127"/>
    <mergeCell ref="R134:T135"/>
    <mergeCell ref="I136:K136"/>
    <mergeCell ref="O134:Q135"/>
    <mergeCell ref="R139:T139"/>
    <mergeCell ref="L139:N139"/>
    <mergeCell ref="L136:N136"/>
    <mergeCell ref="L137:N137"/>
    <mergeCell ref="I137:K137"/>
    <mergeCell ref="U139:X139"/>
    <mergeCell ref="Y139:AA139"/>
    <mergeCell ref="A133:H133"/>
    <mergeCell ref="I139:K139"/>
    <mergeCell ref="G123:K123"/>
    <mergeCell ref="A145:H145"/>
    <mergeCell ref="AA93:AG93"/>
    <mergeCell ref="AA99:AG99"/>
    <mergeCell ref="AA94:AG94"/>
    <mergeCell ref="AA95:AG95"/>
    <mergeCell ref="AA98:AG98"/>
    <mergeCell ref="AA96:AG96"/>
    <mergeCell ref="AA97:AG97"/>
    <mergeCell ref="C104:L104"/>
    <mergeCell ref="J97:L97"/>
    <mergeCell ref="B100:L100"/>
    <mergeCell ref="A136:H136"/>
    <mergeCell ref="A138:H138"/>
    <mergeCell ref="C110:L110"/>
    <mergeCell ref="G120:K120"/>
    <mergeCell ref="C112:L112"/>
    <mergeCell ref="AA112:AG112"/>
    <mergeCell ref="AD118:AG119"/>
    <mergeCell ref="Y118:AC119"/>
    <mergeCell ref="Q120:T120"/>
    <mergeCell ref="M112:S112"/>
    <mergeCell ref="L117:P119"/>
    <mergeCell ref="Y120:AC120"/>
    <mergeCell ref="AD120:AG120"/>
    <mergeCell ref="A118:F118"/>
    <mergeCell ref="C111:L111"/>
    <mergeCell ref="B101:L101"/>
    <mergeCell ref="M105:S105"/>
    <mergeCell ref="C102:L102"/>
    <mergeCell ref="A128:F128"/>
    <mergeCell ref="L124:P124"/>
    <mergeCell ref="M109:S109"/>
    <mergeCell ref="T109:Z109"/>
    <mergeCell ref="B108:L108"/>
    <mergeCell ref="AA108:AG108"/>
    <mergeCell ref="T107:Z107"/>
    <mergeCell ref="AA100:AG100"/>
    <mergeCell ref="AA102:AG102"/>
    <mergeCell ref="T102:Z102"/>
    <mergeCell ref="T103:Z103"/>
    <mergeCell ref="T99:Z99"/>
    <mergeCell ref="AA101:AG101"/>
    <mergeCell ref="T100:Z100"/>
    <mergeCell ref="AA103:AG103"/>
    <mergeCell ref="T101:Z101"/>
    <mergeCell ref="M106:S106"/>
    <mergeCell ref="AA105:AG105"/>
    <mergeCell ref="AA104:AG104"/>
    <mergeCell ref="M104:S104"/>
    <mergeCell ref="T105:Z105"/>
    <mergeCell ref="AA107:AG107"/>
    <mergeCell ref="M103:S103"/>
    <mergeCell ref="T104:Z104"/>
    <mergeCell ref="T106:Z106"/>
    <mergeCell ref="AA106:AG106"/>
    <mergeCell ref="B105:L105"/>
    <mergeCell ref="AB147:AD147"/>
    <mergeCell ref="AB143:AD143"/>
    <mergeCell ref="AB148:AD148"/>
    <mergeCell ref="AE143:AG143"/>
    <mergeCell ref="AB152:AD152"/>
    <mergeCell ref="AB144:AD144"/>
    <mergeCell ref="AE147:AG147"/>
    <mergeCell ref="G126:K126"/>
    <mergeCell ref="G128:K128"/>
    <mergeCell ref="Q126:T126"/>
    <mergeCell ref="Q127:T127"/>
    <mergeCell ref="L126:P126"/>
    <mergeCell ref="AE148:AG148"/>
    <mergeCell ref="AE145:AG145"/>
    <mergeCell ref="U134:X135"/>
    <mergeCell ref="Y134:AD134"/>
    <mergeCell ref="AE146:AG146"/>
    <mergeCell ref="O137:Q137"/>
    <mergeCell ref="O136:Q136"/>
    <mergeCell ref="R137:T137"/>
    <mergeCell ref="R136:T136"/>
    <mergeCell ref="O141:Q141"/>
    <mergeCell ref="AB138:AD138"/>
    <mergeCell ref="I133:T133"/>
    <mergeCell ref="L134:N135"/>
    <mergeCell ref="R150:T150"/>
    <mergeCell ref="I148:K148"/>
    <mergeCell ref="O151:Q151"/>
    <mergeCell ref="I146:K146"/>
    <mergeCell ref="I147:K147"/>
    <mergeCell ref="A144:H144"/>
    <mergeCell ref="I145:K145"/>
    <mergeCell ref="P418:X418"/>
    <mergeCell ref="G416:O416"/>
    <mergeCell ref="G415:O415"/>
    <mergeCell ref="A414:F414"/>
    <mergeCell ref="G414:O414"/>
    <mergeCell ref="A417:F417"/>
    <mergeCell ref="G418:O418"/>
    <mergeCell ref="A415:F415"/>
    <mergeCell ref="A406:E406"/>
    <mergeCell ref="J425:L425"/>
    <mergeCell ref="J422:AG422"/>
    <mergeCell ref="Y418:AG418"/>
    <mergeCell ref="P423:R424"/>
    <mergeCell ref="A424:C424"/>
    <mergeCell ref="A423:C423"/>
    <mergeCell ref="A418:F418"/>
    <mergeCell ref="P416:X416"/>
    <mergeCell ref="G417:O417"/>
    <mergeCell ref="F407:I407"/>
    <mergeCell ref="N407:Q407"/>
    <mergeCell ref="M425:O425"/>
    <mergeCell ref="D425:F425"/>
    <mergeCell ref="S425:U425"/>
    <mergeCell ref="D422:I422"/>
    <mergeCell ref="D423:F424"/>
    <mergeCell ref="M423:O424"/>
    <mergeCell ref="AD407:AG407"/>
    <mergeCell ref="Z407:AC407"/>
    <mergeCell ref="AE450:AG451"/>
    <mergeCell ref="V451:X451"/>
    <mergeCell ref="V452:X452"/>
    <mergeCell ref="Y451:AA451"/>
    <mergeCell ref="M450:O451"/>
    <mergeCell ref="P453:R453"/>
    <mergeCell ref="S451:U451"/>
    <mergeCell ref="P450:R451"/>
    <mergeCell ref="S450:AD450"/>
    <mergeCell ref="S453:U453"/>
    <mergeCell ref="T436:AG436"/>
    <mergeCell ref="AA445:AG445"/>
    <mergeCell ref="AA443:AG443"/>
    <mergeCell ref="AE453:AG453"/>
    <mergeCell ref="AB453:AD453"/>
    <mergeCell ref="V453:X453"/>
    <mergeCell ref="AB451:AD451"/>
    <mergeCell ref="AB452:AD452"/>
    <mergeCell ref="Y452:AA452"/>
    <mergeCell ref="AE452:AG452"/>
    <mergeCell ref="T443:Z443"/>
    <mergeCell ref="AA446:AG446"/>
    <mergeCell ref="AA444:AG444"/>
    <mergeCell ref="T442:AG442"/>
    <mergeCell ref="T444:Z444"/>
    <mergeCell ref="T445:Z445"/>
    <mergeCell ref="A34:G34"/>
    <mergeCell ref="A36:G36"/>
    <mergeCell ref="A37:G37"/>
    <mergeCell ref="A26:G26"/>
    <mergeCell ref="AD25:AG25"/>
    <mergeCell ref="T435:AG435"/>
    <mergeCell ref="AB427:AD427"/>
    <mergeCell ref="T434:AG434"/>
    <mergeCell ref="M426:O426"/>
    <mergeCell ref="Y426:AA426"/>
    <mergeCell ref="S426:U426"/>
    <mergeCell ref="AB426:AD426"/>
    <mergeCell ref="AE426:AG426"/>
    <mergeCell ref="T432:AG432"/>
    <mergeCell ref="V427:X427"/>
    <mergeCell ref="AE44:AG44"/>
    <mergeCell ref="AE46:AG46"/>
    <mergeCell ref="AA45:AD45"/>
    <mergeCell ref="W44:Z44"/>
    <mergeCell ref="O44:R44"/>
    <mergeCell ref="AA44:AD44"/>
    <mergeCell ref="H43:J43"/>
    <mergeCell ref="S46:V46"/>
    <mergeCell ref="K43:N43"/>
    <mergeCell ref="S44:V44"/>
    <mergeCell ref="AA50:AD50"/>
    <mergeCell ref="S37:V37"/>
    <mergeCell ref="V407:Y407"/>
    <mergeCell ref="J423:L424"/>
    <mergeCell ref="R407:U407"/>
    <mergeCell ref="A416:F416"/>
    <mergeCell ref="P417:X417"/>
    <mergeCell ref="W39:Z39"/>
    <mergeCell ref="O46:R46"/>
    <mergeCell ref="S40:V40"/>
    <mergeCell ref="O43:R43"/>
    <mergeCell ref="S43:V43"/>
    <mergeCell ref="W43:Z43"/>
    <mergeCell ref="L23:P23"/>
    <mergeCell ref="K34:N36"/>
    <mergeCell ref="Y26:AC26"/>
    <mergeCell ref="U26:X26"/>
    <mergeCell ref="AA34:AD36"/>
    <mergeCell ref="O34:R36"/>
    <mergeCell ref="O39:R39"/>
    <mergeCell ref="W34:Z36"/>
    <mergeCell ref="AA39:AD39"/>
    <mergeCell ref="K37:N37"/>
    <mergeCell ref="S38:V38"/>
    <mergeCell ref="AA38:AD38"/>
    <mergeCell ref="W45:Z45"/>
    <mergeCell ref="O37:R37"/>
    <mergeCell ref="Q25:T25"/>
    <mergeCell ref="L25:P25"/>
    <mergeCell ref="H26:K26"/>
    <mergeCell ref="O38:R38"/>
    <mergeCell ref="AD22:AG22"/>
    <mergeCell ref="L26:P26"/>
    <mergeCell ref="U24:X24"/>
    <mergeCell ref="S34:V36"/>
    <mergeCell ref="H25:K25"/>
    <mergeCell ref="K42:N42"/>
    <mergeCell ref="K40:N40"/>
    <mergeCell ref="AD21:AG21"/>
    <mergeCell ref="O51:R51"/>
    <mergeCell ref="S51:V51"/>
    <mergeCell ref="AA49:AD49"/>
    <mergeCell ref="S47:V47"/>
    <mergeCell ref="AA37:AD37"/>
    <mergeCell ref="AA40:AD40"/>
    <mergeCell ref="AA41:AD41"/>
    <mergeCell ref="A24:G24"/>
    <mergeCell ref="A25:G25"/>
    <mergeCell ref="H34:J36"/>
    <mergeCell ref="H37:J37"/>
    <mergeCell ref="O41:R41"/>
    <mergeCell ref="L24:P24"/>
    <mergeCell ref="U21:X21"/>
    <mergeCell ref="W37:Z37"/>
    <mergeCell ref="U23:X23"/>
    <mergeCell ref="W47:Z47"/>
    <mergeCell ref="W46:Z46"/>
    <mergeCell ref="A22:G22"/>
    <mergeCell ref="H40:J40"/>
    <mergeCell ref="H50:J50"/>
    <mergeCell ref="H51:J51"/>
    <mergeCell ref="A50:G50"/>
    <mergeCell ref="H38:J38"/>
    <mergeCell ref="AI37:AK37"/>
    <mergeCell ref="AE40:AG40"/>
    <mergeCell ref="AA42:AD42"/>
    <mergeCell ref="AI38:AK38"/>
    <mergeCell ref="AI46:AK46"/>
    <mergeCell ref="AI52:AK52"/>
    <mergeCell ref="AI51:AK51"/>
    <mergeCell ref="AI43:AK43"/>
    <mergeCell ref="AE39:AG39"/>
    <mergeCell ref="AI42:AK42"/>
    <mergeCell ref="AE43:AG43"/>
    <mergeCell ref="AE42:AG42"/>
    <mergeCell ref="AI44:AK44"/>
    <mergeCell ref="AI47:AK47"/>
    <mergeCell ref="AI49:AK49"/>
    <mergeCell ref="AE52:AG52"/>
    <mergeCell ref="AE53:AG53"/>
    <mergeCell ref="AA51:AD51"/>
    <mergeCell ref="AA52:AD52"/>
    <mergeCell ref="AE48:AG48"/>
    <mergeCell ref="AI50:AK50"/>
    <mergeCell ref="AI48:AK48"/>
    <mergeCell ref="AE51:AG51"/>
    <mergeCell ref="AA53:AD53"/>
    <mergeCell ref="AE50:AG50"/>
    <mergeCell ref="AA48:AD48"/>
    <mergeCell ref="AI53:AK53"/>
    <mergeCell ref="H44:J44"/>
    <mergeCell ref="I397:L397"/>
    <mergeCell ref="I394:L394"/>
    <mergeCell ref="I395:L395"/>
    <mergeCell ref="A90:L90"/>
    <mergeCell ref="A91:L91"/>
    <mergeCell ref="A392:D393"/>
    <mergeCell ref="A394:D394"/>
    <mergeCell ref="H45:J45"/>
    <mergeCell ref="H65:M65"/>
    <mergeCell ref="E395:H395"/>
    <mergeCell ref="A396:D396"/>
    <mergeCell ref="A76:G76"/>
    <mergeCell ref="I153:K153"/>
    <mergeCell ref="H171:K171"/>
    <mergeCell ref="L157:N157"/>
    <mergeCell ref="D184:G184"/>
    <mergeCell ref="H184:K184"/>
    <mergeCell ref="A185:C185"/>
    <mergeCell ref="J308:L308"/>
    <mergeCell ref="B218:J218"/>
    <mergeCell ref="A186:C186"/>
    <mergeCell ref="D188:G188"/>
    <mergeCell ref="H187:K187"/>
    <mergeCell ref="A193:C193"/>
    <mergeCell ref="D190:G190"/>
    <mergeCell ref="M392:P393"/>
    <mergeCell ref="M394:P394"/>
    <mergeCell ref="M395:P395"/>
    <mergeCell ref="M396:P396"/>
    <mergeCell ref="N65:Q65"/>
    <mergeCell ref="L125:P125"/>
    <mergeCell ref="A53:G53"/>
    <mergeCell ref="A54:G54"/>
    <mergeCell ref="H53:J53"/>
    <mergeCell ref="H54:J54"/>
    <mergeCell ref="H55:J55"/>
    <mergeCell ref="A65:G65"/>
    <mergeCell ref="A64:G64"/>
    <mergeCell ref="H64:M64"/>
    <mergeCell ref="N62:Q63"/>
    <mergeCell ref="A55:G55"/>
    <mergeCell ref="N66:Q66"/>
    <mergeCell ref="I392:L393"/>
    <mergeCell ref="A395:D395"/>
    <mergeCell ref="R64:U64"/>
    <mergeCell ref="B220:J220"/>
    <mergeCell ref="B225:J225"/>
    <mergeCell ref="A188:C188"/>
    <mergeCell ref="H188:K188"/>
    <mergeCell ref="A192:C192"/>
    <mergeCell ref="H192:K192"/>
    <mergeCell ref="E201:F201"/>
    <mergeCell ref="L140:N140"/>
    <mergeCell ref="U142:X142"/>
    <mergeCell ref="U140:X140"/>
    <mergeCell ref="A125:F125"/>
    <mergeCell ref="I149:K149"/>
    <mergeCell ref="A150:H150"/>
    <mergeCell ref="A119:F119"/>
    <mergeCell ref="A124:F124"/>
    <mergeCell ref="G122:K122"/>
    <mergeCell ref="M107:S107"/>
    <mergeCell ref="B107:L107"/>
    <mergeCell ref="Z65:AC65"/>
    <mergeCell ref="AE54:AG54"/>
    <mergeCell ref="O153:Q153"/>
    <mergeCell ref="J306:O306"/>
    <mergeCell ref="L153:N153"/>
    <mergeCell ref="L156:N156"/>
    <mergeCell ref="H173:K173"/>
    <mergeCell ref="V62:Y63"/>
    <mergeCell ref="W55:Z55"/>
    <mergeCell ref="R62:U63"/>
    <mergeCell ref="AE49:AG49"/>
    <mergeCell ref="H46:J46"/>
    <mergeCell ref="H47:J47"/>
    <mergeCell ref="S53:V53"/>
    <mergeCell ref="S54:V54"/>
    <mergeCell ref="W52:Z52"/>
    <mergeCell ref="W48:Z48"/>
    <mergeCell ref="AD62:AG63"/>
    <mergeCell ref="R142:T142"/>
    <mergeCell ref="O149:Q149"/>
    <mergeCell ref="L147:N147"/>
    <mergeCell ref="O147:Q147"/>
    <mergeCell ref="L149:N149"/>
    <mergeCell ref="O148:Q148"/>
    <mergeCell ref="U148:X148"/>
    <mergeCell ref="R149:T149"/>
    <mergeCell ref="U150:X150"/>
    <mergeCell ref="A149:H149"/>
    <mergeCell ref="A151:H151"/>
    <mergeCell ref="L150:N150"/>
    <mergeCell ref="L151:N151"/>
    <mergeCell ref="I151:K151"/>
  </mergeCells>
  <phoneticPr fontId="2"/>
  <printOptions horizontalCentered="1"/>
  <pageMargins left="0.78740157480314965" right="0.78740157480314965" top="0.78740157480314965" bottom="0.78740157480314965" header="0.51181102362204722" footer="0.39370078740157483"/>
  <pageSetup paperSize="9" scale="85" firstPageNumber="34" orientation="portrait" useFirstPageNumber="1" r:id="rId2"/>
  <headerFooter alignWithMargins="0">
    <oddFooter>&amp;C&amp;10- &amp;P -</oddFooter>
  </headerFooter>
  <rowBreaks count="15" manualBreakCount="15">
    <brk id="30" max="16383" man="1"/>
    <brk id="58" max="33" man="1"/>
    <brk id="85" max="33" man="1"/>
    <brk id="114" max="33" man="1"/>
    <brk id="130" max="33" man="1"/>
    <brk id="162" max="33" man="1"/>
    <brk id="194" max="33" man="1"/>
    <brk id="232" max="33" man="1"/>
    <brk id="248" max="33" man="1"/>
    <brk id="266" max="33" man="1"/>
    <brk id="322" max="33" man="1"/>
    <brk id="360" max="33" man="1"/>
    <brk id="399" max="33" man="1"/>
    <brk id="448" max="33" man="1"/>
    <brk id="492" max="3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産業・経済</vt:lpstr>
      <vt:lpstr>産業・経済!Print_Area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佐藤　勇太</dc:creator>
  <cp:keywords/>
  <dc:description/>
  <cp:lastModifiedBy>京田辺市役所</cp:lastModifiedBy>
  <cp:revision>0</cp:revision>
  <cp:lastPrinted>2022-03-03T10:04:23Z</cp:lastPrinted>
  <dcterms:created xsi:type="dcterms:W3CDTF">1601-01-01T00:00:00Z</dcterms:created>
  <dcterms:modified xsi:type="dcterms:W3CDTF">2022-03-15T09:08:00Z</dcterms:modified>
  <cp:category/>
</cp:coreProperties>
</file>