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1110_総務部・総務室・選管共有フォルダ\03_文書統計係\04_統計調査\03_統計書、調査書等の編集発行\令和03年\99_原稿\"/>
    </mc:Choice>
  </mc:AlternateContent>
  <bookViews>
    <workbookView xWindow="0" yWindow="75" windowWidth="8265" windowHeight="8835"/>
  </bookViews>
  <sheets>
    <sheet name="国勢調査" sheetId="1" r:id="rId1"/>
  </sheets>
  <definedNames>
    <definedName name="_xlnm.Print_Area" localSheetId="0">国勢調査!$A$1:$AD$866</definedName>
    <definedName name="Z_16544896_4783_4492_B668_AA8DC3E0535A_.wvu.PrintArea" localSheetId="0" hidden="1">国勢調査!$A$1:$AD$866</definedName>
    <definedName name="Z_DA58304E_EA03_40C6_B869_6850FE74A0AD_.wvu.PrintArea" localSheetId="0" hidden="1">国勢調査!$A$1:$AD$866</definedName>
  </definedNames>
  <calcPr calcId="152511"/>
  <customWorkbookViews>
    <customWorkbookView name="972 - 個人用ビュー" guid="{16544896-4783-4492-B668-AA8DC3E0535A}" mergeInterval="0" personalView="1" maximized="1" windowWidth="1020" windowHeight="579" activeSheetId="1" showComments="commNone"/>
    <customWorkbookView name="京田辺市役所 - 個人用ビュー" guid="{DA58304E-EA03-40C6-B869-6850FE74A0AD}" mergeInterval="0" personalView="1" maximized="1" windowWidth="1007" windowHeight="544" activeSheetId="1" showComments="commIndAndComment"/>
  </customWorkbookViews>
</workbook>
</file>

<file path=xl/calcChain.xml><?xml version="1.0" encoding="utf-8"?>
<calcChain xmlns="http://schemas.openxmlformats.org/spreadsheetml/2006/main">
  <c r="AA849" i="1" l="1"/>
  <c r="AA848" i="1"/>
  <c r="AA863" i="1" l="1"/>
  <c r="W863" i="1"/>
  <c r="AA862" i="1"/>
  <c r="W862" i="1"/>
  <c r="AA861" i="1"/>
  <c r="W861" i="1"/>
  <c r="W857" i="1"/>
  <c r="AA836" i="1"/>
  <c r="W836" i="1"/>
  <c r="S836" i="1"/>
  <c r="AA835" i="1"/>
  <c r="W835" i="1"/>
  <c r="S835" i="1"/>
  <c r="AA831" i="1"/>
  <c r="W831" i="1"/>
  <c r="S831" i="1"/>
  <c r="AA782" i="1"/>
  <c r="W782" i="1"/>
  <c r="S782" i="1"/>
  <c r="AA781" i="1"/>
  <c r="W781" i="1"/>
  <c r="S781" i="1"/>
  <c r="AA777" i="1"/>
  <c r="W777" i="1"/>
  <c r="S777" i="1"/>
  <c r="AB717" i="1"/>
  <c r="Y717" i="1"/>
  <c r="V717" i="1"/>
  <c r="S717" i="1"/>
  <c r="P717" i="1"/>
  <c r="M717" i="1"/>
  <c r="J717" i="1"/>
  <c r="G717" i="1"/>
  <c r="D717" i="1"/>
  <c r="A717" i="1"/>
  <c r="AB713" i="1"/>
  <c r="Y713" i="1"/>
  <c r="V713" i="1"/>
  <c r="S713" i="1"/>
  <c r="P713" i="1"/>
  <c r="M713" i="1"/>
  <c r="J713" i="1"/>
  <c r="G713" i="1"/>
  <c r="D713" i="1"/>
  <c r="A713" i="1"/>
  <c r="AB684" i="1"/>
  <c r="Y684" i="1"/>
  <c r="V684" i="1"/>
  <c r="S684" i="1"/>
  <c r="P684" i="1"/>
  <c r="M684" i="1"/>
  <c r="J684" i="1"/>
  <c r="G684" i="1"/>
  <c r="AB680" i="1"/>
  <c r="Y680" i="1"/>
  <c r="V680" i="1"/>
  <c r="S680" i="1"/>
  <c r="P680" i="1"/>
  <c r="M680" i="1"/>
  <c r="J680" i="1"/>
  <c r="G680" i="1"/>
  <c r="U667" i="1"/>
  <c r="U666" i="1"/>
  <c r="U665" i="1"/>
  <c r="U664" i="1"/>
  <c r="U663" i="1"/>
  <c r="U662" i="1"/>
  <c r="U661" i="1"/>
  <c r="U660" i="1"/>
  <c r="U659" i="1"/>
  <c r="AA586" i="1"/>
  <c r="AA585" i="1"/>
  <c r="AA584" i="1"/>
  <c r="AA583" i="1"/>
  <c r="AA581" i="1"/>
  <c r="AA580" i="1"/>
  <c r="AA579" i="1"/>
  <c r="AA578" i="1"/>
  <c r="AA577" i="1"/>
  <c r="AA576" i="1"/>
  <c r="W576" i="1"/>
  <c r="AA574" i="1"/>
  <c r="AA573" i="1"/>
  <c r="AA572" i="1"/>
  <c r="AA570" i="1"/>
  <c r="AA569" i="1"/>
  <c r="AA568" i="1"/>
  <c r="AA566" i="1"/>
  <c r="AA565" i="1"/>
  <c r="AA563" i="1"/>
  <c r="AA562" i="1"/>
  <c r="AA561" i="1"/>
  <c r="AA560" i="1"/>
  <c r="AA557" i="1"/>
  <c r="AA556" i="1"/>
  <c r="AA555" i="1"/>
  <c r="AA553" i="1"/>
  <c r="L512" i="1" l="1"/>
  <c r="P493" i="1"/>
  <c r="AA371" i="1" l="1"/>
  <c r="AA370" i="1"/>
  <c r="AA369" i="1"/>
  <c r="AA368" i="1"/>
  <c r="AA357" i="1"/>
  <c r="AA354" i="1"/>
  <c r="P306" i="1" l="1"/>
  <c r="P114" i="1" l="1"/>
  <c r="S113" i="1"/>
  <c r="S119" i="1"/>
  <c r="S245" i="1"/>
  <c r="V113" i="1"/>
  <c r="P113" i="1" l="1"/>
  <c r="AA349" i="1"/>
  <c r="AA348" i="1"/>
  <c r="AA347" i="1"/>
  <c r="AA346" i="1"/>
  <c r="AB7" i="1"/>
  <c r="T7" i="1" l="1"/>
  <c r="T8" i="1"/>
  <c r="AB8" i="1"/>
  <c r="T9" i="1"/>
  <c r="AB9" i="1"/>
  <c r="T10" i="1"/>
  <c r="AB10" i="1"/>
  <c r="T11" i="1"/>
  <c r="AB11" i="1"/>
  <c r="T12" i="1"/>
  <c r="AB12" i="1"/>
  <c r="T13" i="1"/>
  <c r="AB13" i="1"/>
  <c r="T14" i="1"/>
  <c r="AB14" i="1"/>
  <c r="T15" i="1"/>
  <c r="AB15" i="1"/>
  <c r="T16" i="1"/>
  <c r="AB16" i="1"/>
  <c r="T17" i="1"/>
  <c r="AB17" i="1"/>
  <c r="T18" i="1"/>
  <c r="AB18" i="1"/>
  <c r="T19" i="1"/>
  <c r="AB19" i="1"/>
  <c r="T20" i="1"/>
  <c r="AB20" i="1"/>
  <c r="T21" i="1"/>
  <c r="AB21" i="1"/>
  <c r="T22" i="1"/>
  <c r="AB22" i="1"/>
  <c r="T23" i="1"/>
  <c r="AB23" i="1"/>
  <c r="T24" i="1"/>
  <c r="AB24" i="1"/>
  <c r="T25" i="1"/>
  <c r="AB25" i="1"/>
  <c r="T26" i="1"/>
  <c r="AB26" i="1"/>
  <c r="T27" i="1"/>
  <c r="AB27" i="1"/>
  <c r="T28" i="1"/>
  <c r="AB28" i="1"/>
  <c r="T29" i="1"/>
  <c r="AB29" i="1"/>
  <c r="T30" i="1"/>
  <c r="AB30" i="1"/>
  <c r="T31" i="1"/>
  <c r="AB31" i="1"/>
  <c r="T32" i="1"/>
  <c r="AB32" i="1"/>
  <c r="T33" i="1"/>
  <c r="AB33" i="1"/>
  <c r="P115" i="1"/>
  <c r="P116" i="1"/>
  <c r="P117" i="1"/>
  <c r="P118" i="1"/>
  <c r="V119" i="1"/>
  <c r="P120" i="1"/>
  <c r="P121" i="1"/>
  <c r="P122" i="1"/>
  <c r="P123" i="1"/>
  <c r="P124" i="1"/>
  <c r="S125" i="1"/>
  <c r="V125" i="1"/>
  <c r="P126" i="1"/>
  <c r="P127" i="1"/>
  <c r="P128" i="1"/>
  <c r="P129" i="1"/>
  <c r="P130" i="1"/>
  <c r="S131" i="1"/>
  <c r="V131" i="1"/>
  <c r="P132" i="1"/>
  <c r="P133" i="1"/>
  <c r="P134" i="1"/>
  <c r="P135" i="1"/>
  <c r="P136" i="1"/>
  <c r="S137" i="1"/>
  <c r="V137" i="1"/>
  <c r="P138" i="1"/>
  <c r="P139" i="1"/>
  <c r="P140" i="1"/>
  <c r="P141" i="1"/>
  <c r="P142" i="1"/>
  <c r="S143" i="1"/>
  <c r="V143" i="1"/>
  <c r="P144" i="1"/>
  <c r="P145" i="1"/>
  <c r="P146" i="1"/>
  <c r="P147" i="1"/>
  <c r="P148" i="1"/>
  <c r="S149" i="1"/>
  <c r="P149" i="1" s="1"/>
  <c r="V149" i="1"/>
  <c r="P150" i="1"/>
  <c r="P151" i="1"/>
  <c r="P152" i="1"/>
  <c r="P153" i="1"/>
  <c r="P154" i="1"/>
  <c r="S155" i="1"/>
  <c r="V155" i="1"/>
  <c r="P156" i="1"/>
  <c r="P157" i="1"/>
  <c r="P158" i="1"/>
  <c r="P159" i="1"/>
  <c r="P160" i="1"/>
  <c r="S161" i="1"/>
  <c r="V161" i="1"/>
  <c r="P162" i="1"/>
  <c r="P163" i="1"/>
  <c r="P164" i="1"/>
  <c r="P165" i="1"/>
  <c r="P166" i="1"/>
  <c r="S167" i="1"/>
  <c r="V167" i="1"/>
  <c r="P168" i="1"/>
  <c r="P169" i="1"/>
  <c r="P170" i="1"/>
  <c r="P171" i="1"/>
  <c r="P172" i="1"/>
  <c r="V245" i="1"/>
  <c r="P246" i="1"/>
  <c r="P247" i="1"/>
  <c r="P248" i="1"/>
  <c r="P249" i="1"/>
  <c r="P250" i="1"/>
  <c r="S251" i="1"/>
  <c r="V251" i="1"/>
  <c r="P252" i="1"/>
  <c r="P253" i="1"/>
  <c r="P254" i="1"/>
  <c r="P255" i="1"/>
  <c r="P256" i="1"/>
  <c r="S257" i="1"/>
  <c r="V257" i="1"/>
  <c r="P258" i="1"/>
  <c r="P259" i="1"/>
  <c r="P260" i="1"/>
  <c r="P261" i="1"/>
  <c r="P262" i="1"/>
  <c r="S263" i="1"/>
  <c r="V263" i="1"/>
  <c r="P264" i="1"/>
  <c r="P265" i="1"/>
  <c r="P266" i="1"/>
  <c r="P267" i="1"/>
  <c r="P268" i="1"/>
  <c r="S269" i="1"/>
  <c r="V269" i="1"/>
  <c r="P270" i="1"/>
  <c r="P271" i="1"/>
  <c r="P272" i="1"/>
  <c r="P273" i="1"/>
  <c r="P274" i="1"/>
  <c r="S275" i="1"/>
  <c r="V275" i="1"/>
  <c r="P276" i="1"/>
  <c r="P277" i="1"/>
  <c r="P278" i="1"/>
  <c r="P279" i="1"/>
  <c r="P280" i="1"/>
  <c r="S281" i="1"/>
  <c r="V281" i="1"/>
  <c r="P282" i="1"/>
  <c r="P283" i="1"/>
  <c r="P284" i="1"/>
  <c r="P285" i="1"/>
  <c r="P286" i="1"/>
  <c r="S287" i="1"/>
  <c r="V287" i="1"/>
  <c r="P288" i="1"/>
  <c r="P289" i="1"/>
  <c r="P290" i="1"/>
  <c r="P291" i="1"/>
  <c r="P292" i="1"/>
  <c r="S293" i="1"/>
  <c r="V293" i="1"/>
  <c r="P294" i="1"/>
  <c r="P295" i="1"/>
  <c r="P296" i="1"/>
  <c r="P297" i="1"/>
  <c r="P298" i="1"/>
  <c r="S299" i="1"/>
  <c r="V299" i="1"/>
  <c r="P300" i="1"/>
  <c r="P301" i="1"/>
  <c r="P302" i="1"/>
  <c r="P303" i="1"/>
  <c r="P304" i="1"/>
  <c r="P305" i="1"/>
  <c r="AA343" i="1"/>
  <c r="AA344" i="1"/>
  <c r="AA345" i="1"/>
  <c r="AA355" i="1"/>
  <c r="AA356" i="1"/>
  <c r="AA358" i="1"/>
  <c r="AA359" i="1"/>
  <c r="AA360" i="1"/>
  <c r="AA365" i="1"/>
  <c r="AA366" i="1"/>
  <c r="AA367" i="1"/>
  <c r="P494" i="1"/>
  <c r="P495" i="1"/>
  <c r="P496" i="1"/>
  <c r="P497" i="1"/>
  <c r="P498" i="1"/>
  <c r="P499" i="1"/>
  <c r="P500" i="1"/>
  <c r="P501" i="1"/>
  <c r="P502" i="1"/>
  <c r="P512" i="1"/>
  <c r="S512" i="1"/>
  <c r="V512" i="1"/>
  <c r="Y512" i="1"/>
  <c r="AB512" i="1"/>
  <c r="L513" i="1"/>
  <c r="L514" i="1"/>
  <c r="P281" i="1" l="1"/>
  <c r="P257" i="1"/>
  <c r="P143" i="1"/>
  <c r="P137" i="1"/>
  <c r="S112" i="1"/>
  <c r="P125" i="1"/>
  <c r="P299" i="1"/>
  <c r="P293" i="1"/>
  <c r="P287" i="1"/>
  <c r="P275" i="1"/>
  <c r="P269" i="1"/>
  <c r="P263" i="1"/>
  <c r="P251" i="1"/>
  <c r="P245" i="1"/>
  <c r="P167" i="1"/>
  <c r="V112" i="1"/>
  <c r="P161" i="1"/>
  <c r="P155" i="1"/>
  <c r="P131" i="1"/>
  <c r="P119" i="1"/>
  <c r="P112" i="1" l="1"/>
</calcChain>
</file>

<file path=xl/sharedStrings.xml><?xml version="1.0" encoding="utf-8"?>
<sst xmlns="http://schemas.openxmlformats.org/spreadsheetml/2006/main" count="1095" uniqueCount="516">
  <si>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</si>
  <si>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</si>
  <si>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</si>
  <si>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金融・保険業</t>
    <rPh sb="0" eb="2">
      <t>キンユウ</t>
    </rPh>
    <rPh sb="3" eb="6">
      <t>ホケンギョウ</t>
    </rPh>
    <phoneticPr fontId="3"/>
  </si>
  <si>
    <t>不動産業</t>
    <rPh sb="0" eb="3">
      <t>フドウサン</t>
    </rPh>
    <rPh sb="3" eb="4">
      <t>ギョウ</t>
    </rPh>
    <phoneticPr fontId="3"/>
  </si>
  <si>
    <t>注１　従業上の地位不詳を含む。</t>
    <rPh sb="0" eb="1">
      <t>チュウ</t>
    </rPh>
    <phoneticPr fontId="3"/>
  </si>
  <si>
    <t>第１次産業</t>
    <rPh sb="0" eb="3">
      <t>ダイ１ジ</t>
    </rPh>
    <rPh sb="3" eb="5">
      <t>サンギョウ</t>
    </rPh>
    <phoneticPr fontId="3"/>
  </si>
  <si>
    <t>第２次産業</t>
    <rPh sb="0" eb="3">
      <t>ダイ２ジ</t>
    </rPh>
    <rPh sb="3" eb="5">
      <t>サンギョウ</t>
    </rPh>
    <phoneticPr fontId="3"/>
  </si>
  <si>
    <t>第３次産業</t>
    <rPh sb="0" eb="3">
      <t>ダイ３ジ</t>
    </rPh>
    <rPh sb="3" eb="5">
      <t>サンギョウ</t>
    </rPh>
    <phoneticPr fontId="3"/>
  </si>
  <si>
    <t>注１　従業上の地位「不詳」を含む。</t>
    <rPh sb="0" eb="1">
      <t>チュウ</t>
    </rPh>
    <rPh sb="3" eb="5">
      <t>ジュウギョウ</t>
    </rPh>
    <rPh sb="5" eb="6">
      <t>ウエ</t>
    </rPh>
    <rPh sb="7" eb="9">
      <t>チイ</t>
    </rPh>
    <rPh sb="10" eb="12">
      <t>フショウ</t>
    </rPh>
    <rPh sb="14" eb="15">
      <t>フク</t>
    </rPh>
    <phoneticPr fontId="3"/>
  </si>
  <si>
    <r>
      <t>１８．常住地による従業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通学市区町村別１５歳以上就業者数及び通学者数</t>
    </r>
    <rPh sb="3" eb="5">
      <t>ジョウジュウ</t>
    </rPh>
    <rPh sb="5" eb="6">
      <t>チ</t>
    </rPh>
    <rPh sb="9" eb="11">
      <t>ジュウギョウ</t>
    </rPh>
    <rPh sb="12" eb="14">
      <t>ツウガク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6">
      <t>シュウギョウ</t>
    </rPh>
    <rPh sb="26" eb="27">
      <t>シャ</t>
    </rPh>
    <rPh sb="27" eb="28">
      <t>スウ</t>
    </rPh>
    <rPh sb="28" eb="29">
      <t>オヨ</t>
    </rPh>
    <rPh sb="30" eb="33">
      <t>ツウガクシャ</t>
    </rPh>
    <rPh sb="33" eb="34">
      <t>スウ</t>
    </rPh>
    <phoneticPr fontId="3"/>
  </si>
  <si>
    <t>就業者</t>
    <rPh sb="0" eb="2">
      <t>シュウギョウ</t>
    </rPh>
    <rPh sb="2" eb="3">
      <t>シャ</t>
    </rPh>
    <phoneticPr fontId="3"/>
  </si>
  <si>
    <t>通学者</t>
    <rPh sb="0" eb="3">
      <t>ツウガクシャ</t>
    </rPh>
    <phoneticPr fontId="3"/>
  </si>
  <si>
    <t>自宅</t>
    <rPh sb="0" eb="2">
      <t>ジタク</t>
    </rPh>
    <phoneticPr fontId="3"/>
  </si>
  <si>
    <t>自宅外</t>
    <rPh sb="0" eb="3">
      <t>ジタクガイ</t>
    </rPh>
    <phoneticPr fontId="3"/>
  </si>
  <si>
    <t>京都府</t>
    <rPh sb="0" eb="3">
      <t>キョウトフ</t>
    </rPh>
    <phoneticPr fontId="3"/>
  </si>
  <si>
    <t>北　区</t>
    <rPh sb="0" eb="3">
      <t>キタク</t>
    </rPh>
    <phoneticPr fontId="3"/>
  </si>
  <si>
    <t>上京区</t>
    <rPh sb="0" eb="3">
      <t>カミギョウク</t>
    </rPh>
    <phoneticPr fontId="3"/>
  </si>
  <si>
    <t>左京区</t>
    <rPh sb="0" eb="3">
      <t>サキョウク</t>
    </rPh>
    <phoneticPr fontId="3"/>
  </si>
  <si>
    <t>中京区</t>
    <rPh sb="0" eb="3">
      <t>ナカギョウク</t>
    </rPh>
    <phoneticPr fontId="3"/>
  </si>
  <si>
    <t>東山区</t>
    <rPh sb="0" eb="3">
      <t>ヒガシヤマク</t>
    </rPh>
    <phoneticPr fontId="3"/>
  </si>
  <si>
    <t>下京区</t>
    <rPh sb="0" eb="3">
      <t>シモギョウク</t>
    </rPh>
    <phoneticPr fontId="3"/>
  </si>
  <si>
    <t>南　区</t>
    <rPh sb="0" eb="3">
      <t>ミナミク</t>
    </rPh>
    <phoneticPr fontId="3"/>
  </si>
  <si>
    <t>右京区</t>
    <rPh sb="0" eb="3">
      <t>ウキョウク</t>
    </rPh>
    <phoneticPr fontId="3"/>
  </si>
  <si>
    <t>伏見区</t>
    <rPh sb="0" eb="3">
      <t>フシミク</t>
    </rPh>
    <phoneticPr fontId="3"/>
  </si>
  <si>
    <t>山科区</t>
    <rPh sb="0" eb="3">
      <t>ヤマシナク</t>
    </rPh>
    <phoneticPr fontId="3"/>
  </si>
  <si>
    <t>西京区</t>
    <rPh sb="0" eb="2">
      <t>サイキョウ</t>
    </rPh>
    <rPh sb="2" eb="3">
      <t>ク</t>
    </rPh>
    <phoneticPr fontId="3"/>
  </si>
  <si>
    <t>久御山町</t>
    <rPh sb="0" eb="3">
      <t>クミヤマ</t>
    </rPh>
    <rPh sb="3" eb="4">
      <t>チョウ</t>
    </rPh>
    <phoneticPr fontId="3"/>
  </si>
  <si>
    <t>和束町</t>
    <rPh sb="0" eb="2">
      <t>ワヅカ</t>
    </rPh>
    <rPh sb="2" eb="3">
      <t>チョウ</t>
    </rPh>
    <phoneticPr fontId="3"/>
  </si>
  <si>
    <t>その他の市町村</t>
    <rPh sb="0" eb="3">
      <t>ソノタ</t>
    </rPh>
    <rPh sb="4" eb="7">
      <t>シチョウソン</t>
    </rPh>
    <phoneticPr fontId="3"/>
  </si>
  <si>
    <t>大阪府</t>
    <rPh sb="0" eb="3">
      <t>オオサカフ</t>
    </rPh>
    <phoneticPr fontId="3"/>
  </si>
  <si>
    <t>大阪市</t>
    <rPh sb="0" eb="3">
      <t>オオサカシ</t>
    </rPh>
    <phoneticPr fontId="3"/>
  </si>
  <si>
    <t>枚方市</t>
    <rPh sb="0" eb="3">
      <t>ヒラカタシ</t>
    </rPh>
    <phoneticPr fontId="3"/>
  </si>
  <si>
    <t>奈良県</t>
    <rPh sb="0" eb="3">
      <t>ナラケン</t>
    </rPh>
    <phoneticPr fontId="3"/>
  </si>
  <si>
    <t>奈良市</t>
    <rPh sb="0" eb="3">
      <t>ナラシ</t>
    </rPh>
    <phoneticPr fontId="3"/>
  </si>
  <si>
    <t>生駒市</t>
    <rPh sb="0" eb="3">
      <t>イコマシ</t>
    </rPh>
    <phoneticPr fontId="3"/>
  </si>
  <si>
    <t>その他の都道府県</t>
    <rPh sb="2" eb="3">
      <t>タ</t>
    </rPh>
    <rPh sb="4" eb="6">
      <t>トドウ</t>
    </rPh>
    <rPh sb="6" eb="7">
      <t>フ</t>
    </rPh>
    <rPh sb="7" eb="8">
      <t>ケン</t>
    </rPh>
    <phoneticPr fontId="3"/>
  </si>
  <si>
    <r>
      <t>１９．従業地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通学地による常住市区町村別１５歳以上就業者数及び通学者数</t>
    </r>
    <rPh sb="3" eb="5">
      <t>ジュウギョウ</t>
    </rPh>
    <rPh sb="5" eb="6">
      <t>チ</t>
    </rPh>
    <rPh sb="7" eb="9">
      <t>ツウガク</t>
    </rPh>
    <rPh sb="9" eb="10">
      <t>チ</t>
    </rPh>
    <rPh sb="13" eb="15">
      <t>ジョウジュウ</t>
    </rPh>
    <rPh sb="15" eb="17">
      <t>シク</t>
    </rPh>
    <rPh sb="17" eb="19">
      <t>チョウソン</t>
    </rPh>
    <rPh sb="19" eb="20">
      <t>ベツ</t>
    </rPh>
    <rPh sb="22" eb="25">
      <t>サイイジョウ</t>
    </rPh>
    <rPh sb="25" eb="27">
      <t>シュウギョウ</t>
    </rPh>
    <rPh sb="27" eb="28">
      <t>シャ</t>
    </rPh>
    <rPh sb="28" eb="29">
      <t>スウ</t>
    </rPh>
    <rPh sb="29" eb="30">
      <t>オヨ</t>
    </rPh>
    <rPh sb="31" eb="34">
      <t>ツウガクシャ</t>
    </rPh>
    <rPh sb="34" eb="35">
      <t>スウ</t>
    </rPh>
    <phoneticPr fontId="3"/>
  </si>
  <si>
    <r>
      <t>２０</t>
    </r>
    <r>
      <rPr>
        <b/>
        <sz val="12"/>
        <rFont val="ＭＳ Ｐ明朝"/>
        <family val="1"/>
        <charset val="128"/>
      </rPr>
      <t>．</t>
    </r>
    <r>
      <rPr>
        <b/>
        <sz val="12"/>
        <rFont val="ＭＳ Ｐゴシック"/>
        <family val="3"/>
        <charset val="128"/>
      </rPr>
      <t>人口集中地区（Ｄ</t>
    </r>
    <r>
      <rPr>
        <b/>
        <sz val="12"/>
        <rFont val="ＭＳ Ｐ明朝"/>
        <family val="1"/>
        <charset val="128"/>
      </rPr>
      <t>．</t>
    </r>
    <r>
      <rPr>
        <b/>
        <sz val="12"/>
        <rFont val="ＭＳ Ｐゴシック"/>
        <family val="3"/>
        <charset val="128"/>
      </rPr>
      <t>Ｉ</t>
    </r>
    <r>
      <rPr>
        <b/>
        <sz val="12"/>
        <rFont val="ＭＳ Ｐ明朝"/>
        <family val="1"/>
        <charset val="128"/>
      </rPr>
      <t>．</t>
    </r>
    <r>
      <rPr>
        <b/>
        <sz val="12"/>
        <rFont val="ＭＳ Ｐゴシック"/>
        <family val="3"/>
        <charset val="128"/>
      </rPr>
      <t>Ｄ）</t>
    </r>
    <rPh sb="3" eb="5">
      <t>ジンコウ</t>
    </rPh>
    <rPh sb="5" eb="7">
      <t>シュウチュウ</t>
    </rPh>
    <rPh sb="7" eb="8">
      <t>チ</t>
    </rPh>
    <rPh sb="8" eb="9">
      <t>ク</t>
    </rPh>
    <phoneticPr fontId="3"/>
  </si>
  <si>
    <t>総面積に占める割合</t>
    <rPh sb="0" eb="1">
      <t>ソウ</t>
    </rPh>
    <rPh sb="1" eb="3">
      <t>メンセキ</t>
    </rPh>
    <rPh sb="4" eb="5">
      <t>シ</t>
    </rPh>
    <rPh sb="7" eb="9">
      <t>ワリアイ</t>
    </rPh>
    <phoneticPr fontId="3"/>
  </si>
  <si>
    <t>総人口に占める割合</t>
    <rPh sb="0" eb="1">
      <t>ソウ</t>
    </rPh>
    <rPh sb="1" eb="3">
      <t>ジンコウ</t>
    </rPh>
    <rPh sb="4" eb="5">
      <t>シ</t>
    </rPh>
    <rPh sb="7" eb="9">
      <t>ワリアイ</t>
    </rPh>
    <phoneticPr fontId="3"/>
  </si>
  <si>
    <t>２１．昼間人口</t>
    <rPh sb="3" eb="5">
      <t>ヒルマ</t>
    </rPh>
    <rPh sb="5" eb="7">
      <t>ジンコウ</t>
    </rPh>
    <phoneticPr fontId="3"/>
  </si>
  <si>
    <t>夜間人口</t>
    <rPh sb="0" eb="2">
      <t>ヤカン</t>
    </rPh>
    <rPh sb="2" eb="4">
      <t>ジンコウ</t>
    </rPh>
    <phoneticPr fontId="3"/>
  </si>
  <si>
    <t>流出人口</t>
    <rPh sb="0" eb="2">
      <t>リュウシュツ</t>
    </rPh>
    <rPh sb="2" eb="4">
      <t>ジンコウ</t>
    </rPh>
    <phoneticPr fontId="3"/>
  </si>
  <si>
    <t>流入人口</t>
    <rPh sb="0" eb="2">
      <t>リュウニュウ</t>
    </rPh>
    <rPh sb="2" eb="4">
      <t>ジンコウ</t>
    </rPh>
    <phoneticPr fontId="3"/>
  </si>
  <si>
    <t>昼間人口</t>
    <rPh sb="0" eb="2">
      <t>ヒルマ</t>
    </rPh>
    <rPh sb="2" eb="4">
      <t>ジンコウ</t>
    </rPh>
    <phoneticPr fontId="3"/>
  </si>
  <si>
    <t>流入超過数</t>
    <rPh sb="0" eb="2">
      <t>リュウニュウ</t>
    </rPh>
    <rPh sb="2" eb="4">
      <t>チョウカ</t>
    </rPh>
    <rPh sb="4" eb="5">
      <t>スウ</t>
    </rPh>
    <phoneticPr fontId="3"/>
  </si>
  <si>
    <t>流出率</t>
    <rPh sb="0" eb="2">
      <t>リュウシュツ</t>
    </rPh>
    <rPh sb="2" eb="3">
      <t>リツ</t>
    </rPh>
    <phoneticPr fontId="3"/>
  </si>
  <si>
    <t>（B/A×100）</t>
    <phoneticPr fontId="3"/>
  </si>
  <si>
    <t>流入率</t>
    <rPh sb="0" eb="2">
      <t>リュウシュツ</t>
    </rPh>
    <rPh sb="2" eb="3">
      <t>リツ</t>
    </rPh>
    <phoneticPr fontId="3"/>
  </si>
  <si>
    <t>（C/A×100）</t>
    <phoneticPr fontId="3"/>
  </si>
  <si>
    <t>昼間人口率</t>
    <rPh sb="0" eb="2">
      <t>ヒルマ</t>
    </rPh>
    <rPh sb="2" eb="4">
      <t>ジンコウ</t>
    </rPh>
    <rPh sb="4" eb="5">
      <t>リツ</t>
    </rPh>
    <phoneticPr fontId="3"/>
  </si>
  <si>
    <t>（０～14歳）</t>
  </si>
  <si>
    <t>（15～64歳）</t>
  </si>
  <si>
    <t>（65歳以上）</t>
  </si>
  <si>
    <t>（k㎡）</t>
  </si>
  <si>
    <t>（人）</t>
  </si>
  <si>
    <t>（人/k㎡）</t>
  </si>
  <si>
    <t>（％）</t>
  </si>
  <si>
    <t>〔　国勢調査　〕</t>
    <rPh sb="2" eb="4">
      <t>コクセイ</t>
    </rPh>
    <rPh sb="4" eb="6">
      <t>チョウサ</t>
    </rPh>
    <phoneticPr fontId="3"/>
  </si>
  <si>
    <t>区分</t>
    <rPh sb="0" eb="2">
      <t>クブン</t>
    </rPh>
    <phoneticPr fontId="3"/>
  </si>
  <si>
    <t>人　口　（人）</t>
    <rPh sb="0" eb="3">
      <t>ジンコウ</t>
    </rPh>
    <rPh sb="5" eb="6">
      <t>ニン</t>
    </rPh>
    <phoneticPr fontId="3"/>
  </si>
  <si>
    <t>世帯数</t>
    <rPh sb="0" eb="3">
      <t>セタイスウ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</si>
  <si>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</si>
  <si>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</si>
  <si>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</si>
  <si>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市町村</t>
    <rPh sb="0" eb="3">
      <t>シチョウソン</t>
    </rPh>
    <phoneticPr fontId="3"/>
  </si>
  <si>
    <t>（世帯）</t>
    <rPh sb="1" eb="3">
      <t>セタイ</t>
    </rPh>
    <phoneticPr fontId="3"/>
  </si>
  <si>
    <t>（人/k㎡）</t>
    <rPh sb="1" eb="2">
      <t>ニン</t>
    </rPh>
    <phoneticPr fontId="3"/>
  </si>
  <si>
    <t>（人）</t>
    <rPh sb="1" eb="2">
      <t>ニン</t>
    </rPh>
    <phoneticPr fontId="3"/>
  </si>
  <si>
    <t>京都府総数</t>
    <rPh sb="0" eb="3">
      <t>キョウトフ</t>
    </rPh>
    <rPh sb="3" eb="5">
      <t>ソウスウ</t>
    </rPh>
    <phoneticPr fontId="3"/>
  </si>
  <si>
    <t>京都市</t>
    <rPh sb="0" eb="1">
      <t>キョウ</t>
    </rPh>
    <rPh sb="1" eb="3">
      <t>トシ</t>
    </rPh>
    <phoneticPr fontId="3"/>
  </si>
  <si>
    <t>福知山市</t>
    <rPh sb="0" eb="4">
      <t>フクチヤマシ</t>
    </rPh>
    <phoneticPr fontId="3"/>
  </si>
  <si>
    <t>宇治市</t>
    <rPh sb="0" eb="3">
      <t>ウジシ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</si>
  <si>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</si>
  <si>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</si>
  <si>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3">
      <t>ムコウシ</t>
    </rPh>
    <phoneticPr fontId="3"/>
  </si>
  <si>
    <t>長岡京市</t>
    <rPh sb="0" eb="4">
      <t>ナガオカキョウシ</t>
    </rPh>
    <phoneticPr fontId="3"/>
  </si>
  <si>
    <t>八幡市</t>
    <rPh sb="0" eb="3">
      <t>ヤワタシ</t>
    </rPh>
    <phoneticPr fontId="3"/>
  </si>
  <si>
    <t>大山崎町</t>
    <rPh sb="0" eb="4">
      <t>オオヤマザキチョウ</t>
    </rPh>
    <phoneticPr fontId="3"/>
  </si>
  <si>
    <t>井手町</t>
    <rPh sb="0" eb="3">
      <t>イデチョウ</t>
    </rPh>
    <phoneticPr fontId="3"/>
  </si>
  <si>
    <t>宇治田原町</t>
    <rPh sb="0" eb="5">
      <t>ウジタワラチョウ</t>
    </rPh>
    <phoneticPr fontId="3"/>
  </si>
  <si>
    <t>笠置町</t>
    <rPh sb="0" eb="3">
      <t>カサギチョウ</t>
    </rPh>
    <phoneticPr fontId="3"/>
  </si>
  <si>
    <t>精華町</t>
    <rPh sb="0" eb="3">
      <t>セイカチョウ</t>
    </rPh>
    <phoneticPr fontId="3"/>
  </si>
  <si>
    <t>南山城村</t>
    <rPh sb="0" eb="4">
      <t>ミナミヤマシロムラ</t>
    </rPh>
    <phoneticPr fontId="3"/>
  </si>
  <si>
    <t>（各年１０月１日現在調）</t>
    <rPh sb="1" eb="3">
      <t>カクネン</t>
    </rPh>
    <rPh sb="5" eb="6">
      <t>ガツ</t>
    </rPh>
    <rPh sb="7" eb="8">
      <t>ニチ</t>
    </rPh>
    <rPh sb="8" eb="10">
      <t>ゲンザイ</t>
    </rPh>
    <rPh sb="10" eb="11">
      <t>シラ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</si>
  <si>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</si>
  <si>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</si>
  <si>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（各年１０月１日現在調）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rPh sb="10" eb="11">
      <t>シラ</t>
    </rPh>
    <phoneticPr fontId="3"/>
  </si>
  <si>
    <t>平</t>
    <rPh sb="0" eb="1">
      <t>ヘイ</t>
    </rPh>
    <phoneticPr fontId="3"/>
  </si>
  <si>
    <t>年齢</t>
    <rPh sb="0" eb="2">
      <t>ネンレイ</t>
    </rPh>
    <phoneticPr fontId="3"/>
  </si>
  <si>
    <t>単位：人</t>
    <rPh sb="0" eb="2">
      <t>タンイ</t>
    </rPh>
    <rPh sb="3" eb="4">
      <t>ニン</t>
    </rPh>
    <phoneticPr fontId="3"/>
  </si>
  <si>
    <t>不　詳</t>
    <rPh sb="0" eb="3">
      <t>フショウ</t>
    </rPh>
    <phoneticPr fontId="3"/>
  </si>
  <si>
    <t>平成１２年</t>
    <rPh sb="0" eb="2">
      <t>ヘイセイ</t>
    </rPh>
    <rPh sb="4" eb="5">
      <t>ネン</t>
    </rPh>
    <phoneticPr fontId="3"/>
  </si>
  <si>
    <t>一般世帯数</t>
    <rPh sb="0" eb="2">
      <t>イッパン</t>
    </rPh>
    <rPh sb="2" eb="5">
      <t>セタイスウ</t>
    </rPh>
    <phoneticPr fontId="3"/>
  </si>
  <si>
    <t>世帯人員が</t>
    <rPh sb="0" eb="2">
      <t>セタイ</t>
    </rPh>
    <rPh sb="2" eb="4">
      <t>ジンイン</t>
    </rPh>
    <phoneticPr fontId="3"/>
  </si>
  <si>
    <t>親　　　　族　　　　</t>
    <rPh sb="0" eb="6">
      <t>シンゾク</t>
    </rPh>
    <phoneticPr fontId="3"/>
  </si>
  <si>
    <t>核家族世帯</t>
    <rPh sb="0" eb="3">
      <t>カクカゾク</t>
    </rPh>
    <rPh sb="3" eb="5">
      <t>セタイ</t>
    </rPh>
    <phoneticPr fontId="3"/>
  </si>
  <si>
    <t>世帯人員</t>
    <rPh sb="0" eb="2">
      <t>セタイ</t>
    </rPh>
    <rPh sb="2" eb="4">
      <t>ジンイン</t>
    </rPh>
    <phoneticPr fontId="3"/>
  </si>
  <si>
    <t>単位：世帯、人</t>
    <rPh sb="0" eb="2">
      <t>タンイ</t>
    </rPh>
    <rPh sb="3" eb="5">
      <t>セタイ</t>
    </rPh>
    <rPh sb="6" eb="7">
      <t>ニン</t>
    </rPh>
    <phoneticPr fontId="3"/>
  </si>
  <si>
    <t>１世帯当　　　　　　たり人員</t>
    <rPh sb="1" eb="3">
      <t>セタイ</t>
    </rPh>
    <rPh sb="3" eb="4">
      <t>ア</t>
    </rPh>
    <rPh sb="12" eb="14">
      <t>ジンイン</t>
    </rPh>
    <phoneticPr fontId="3"/>
  </si>
  <si>
    <t>（再掲）単身世帯</t>
    <rPh sb="1" eb="3">
      <t>サイケイ</t>
    </rPh>
    <rPh sb="4" eb="6">
      <t>タンシン</t>
    </rPh>
    <rPh sb="6" eb="8">
      <t>セタイ</t>
    </rPh>
    <phoneticPr fontId="3"/>
  </si>
  <si>
    <t>間借・下宿　　　　　　　等の単身者</t>
    <rPh sb="0" eb="2">
      <t>マガリ</t>
    </rPh>
    <rPh sb="3" eb="5">
      <t>ゲシュク</t>
    </rPh>
    <rPh sb="12" eb="13">
      <t>ナド</t>
    </rPh>
    <rPh sb="14" eb="17">
      <t>タンシンシャ</t>
    </rPh>
    <phoneticPr fontId="3"/>
  </si>
  <si>
    <t>会社等の独身　　　　　　　　　寮の単身者</t>
    <rPh sb="0" eb="2">
      <t>カイシャ</t>
    </rPh>
    <rPh sb="2" eb="3">
      <t>ナド</t>
    </rPh>
    <rPh sb="4" eb="16">
      <t>ドクシンリョウ</t>
    </rPh>
    <rPh sb="17" eb="20">
      <t>タンシンシャ</t>
    </rPh>
    <phoneticPr fontId="3"/>
  </si>
  <si>
    <t>　世　　　　帯</t>
    <rPh sb="1" eb="7">
      <t>セタイ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</si>
  <si>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</si>
  <si>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</si>
  <si>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　　　　　　　　　　　その他の親族世帯　　　　　　</t>
    <rPh sb="13" eb="14">
      <t>タ</t>
    </rPh>
    <rPh sb="15" eb="17">
      <t>シンゾク</t>
    </rPh>
    <rPh sb="17" eb="19">
      <t>セタイ</t>
    </rPh>
    <phoneticPr fontId="3"/>
  </si>
  <si>
    <t>単位：人、％</t>
    <rPh sb="0" eb="2">
      <t>タンイ</t>
    </rPh>
    <rPh sb="3" eb="4">
      <t>ニン</t>
    </rPh>
    <phoneticPr fontId="3"/>
  </si>
  <si>
    <t>総　　　　　数</t>
    <rPh sb="0" eb="7">
      <t>ソウスウ</t>
    </rPh>
    <phoneticPr fontId="3"/>
  </si>
  <si>
    <t>実　数</t>
    <rPh sb="0" eb="3">
      <t>ジッスウ</t>
    </rPh>
    <phoneticPr fontId="3"/>
  </si>
  <si>
    <t>総　　数</t>
    <rPh sb="0" eb="4">
      <t>ソウスウ</t>
    </rPh>
    <phoneticPr fontId="3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</si>
  <si>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</si>
  <si>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</si>
  <si>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</si>
  <si>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構成比</t>
    <rPh sb="0" eb="3">
      <t>コウセイヒ</t>
    </rPh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</si>
  <si>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</si>
  <si>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</si>
  <si>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</si>
  <si>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老年化指数</t>
    <rPh sb="0" eb="2">
      <t>ロウネン</t>
    </rPh>
    <rPh sb="2" eb="3">
      <t>カ</t>
    </rPh>
    <rPh sb="3" eb="5">
      <t>シスウ</t>
    </rPh>
    <phoneticPr fontId="3"/>
  </si>
  <si>
    <t>注１　総数には年齢「不詳」を含む。</t>
    <rPh sb="0" eb="1">
      <t>チュウ</t>
    </rPh>
    <phoneticPr fontId="3"/>
  </si>
  <si>
    <t>注2　各指数は次の計算式による。</t>
    <rPh sb="0" eb="1">
      <t>チュウ</t>
    </rPh>
    <phoneticPr fontId="3"/>
  </si>
  <si>
    <t>年少人口＋老年人口</t>
    <rPh sb="0" eb="2">
      <t>ネンショウ</t>
    </rPh>
    <rPh sb="2" eb="4">
      <t>ジンコウ</t>
    </rPh>
    <rPh sb="5" eb="7">
      <t>ロウネン</t>
    </rPh>
    <rPh sb="7" eb="9">
      <t>ジンコウ</t>
    </rPh>
    <phoneticPr fontId="3"/>
  </si>
  <si>
    <t>７．施設等の世帯の種類及び世帯人員</t>
    <rPh sb="2" eb="4">
      <t>シセツ</t>
    </rPh>
    <rPh sb="4" eb="5">
      <t>トウ</t>
    </rPh>
    <rPh sb="6" eb="8">
      <t>セタイ</t>
    </rPh>
    <rPh sb="9" eb="11">
      <t>シュルイ</t>
    </rPh>
    <rPh sb="11" eb="12">
      <t>オヨ</t>
    </rPh>
    <rPh sb="13" eb="15">
      <t>セタイ</t>
    </rPh>
    <rPh sb="15" eb="17">
      <t>ジンイン</t>
    </rPh>
    <phoneticPr fontId="3"/>
  </si>
  <si>
    <t>その他</t>
    <rPh sb="0" eb="3">
      <t>ソノタ</t>
    </rPh>
    <phoneticPr fontId="3"/>
  </si>
  <si>
    <t>８．住居の種類、住宅の所有の関係別一般世帯及び一般世帯人員</t>
    <rPh sb="2" eb="4">
      <t>ジュウキョ</t>
    </rPh>
    <rPh sb="5" eb="7">
      <t>シュルイ</t>
    </rPh>
    <rPh sb="8" eb="10">
      <t>ジュウタク</t>
    </rPh>
    <rPh sb="11" eb="13">
      <t>ショユウ</t>
    </rPh>
    <rPh sb="14" eb="16">
      <t>カンケイ</t>
    </rPh>
    <rPh sb="16" eb="17">
      <t>ベツ</t>
    </rPh>
    <rPh sb="17" eb="19">
      <t>イッパン</t>
    </rPh>
    <rPh sb="19" eb="21">
      <t>セタイ</t>
    </rPh>
    <rPh sb="21" eb="22">
      <t>オヨ</t>
    </rPh>
    <rPh sb="23" eb="25">
      <t>イッパン</t>
    </rPh>
    <rPh sb="25" eb="27">
      <t>セタイ</t>
    </rPh>
    <rPh sb="27" eb="29">
      <t>ジンイン</t>
    </rPh>
    <phoneticPr fontId="3"/>
  </si>
  <si>
    <t>１世帯当たり</t>
    <rPh sb="1" eb="3">
      <t>セタイ</t>
    </rPh>
    <rPh sb="3" eb="4">
      <t>ア</t>
    </rPh>
    <phoneticPr fontId="3"/>
  </si>
  <si>
    <t>人　員</t>
    <rPh sb="0" eb="3">
      <t>ジンイン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</si>
  <si>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</si>
  <si>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給与住宅</t>
    <rPh sb="0" eb="2">
      <t>キュウヨ</t>
    </rPh>
    <rPh sb="2" eb="4">
      <t>ジュウタク</t>
    </rPh>
    <phoneticPr fontId="3"/>
  </si>
  <si>
    <t>注１　一般世帯は、世帯総数から施設等の世帯、世帯の種類不詳を除いたもの。</t>
    <rPh sb="0" eb="1">
      <t>チュウ</t>
    </rPh>
    <phoneticPr fontId="3"/>
  </si>
  <si>
    <t>注２　主世帯は、一般世帯から間借りの世帯を除いたもの。</t>
    <rPh sb="0" eb="1">
      <t>チュウ</t>
    </rPh>
    <phoneticPr fontId="3"/>
  </si>
  <si>
    <t>９．住宅の建て方別住宅に住む主世帯数及び主世帯人員</t>
    <rPh sb="2" eb="4">
      <t>ジュウタク</t>
    </rPh>
    <rPh sb="5" eb="8">
      <t>タテカタ</t>
    </rPh>
    <rPh sb="8" eb="9">
      <t>ベツ</t>
    </rPh>
    <rPh sb="9" eb="11">
      <t>ジュウキョ</t>
    </rPh>
    <rPh sb="12" eb="13">
      <t>ス</t>
    </rPh>
    <rPh sb="14" eb="15">
      <t>シュ</t>
    </rPh>
    <rPh sb="15" eb="17">
      <t>セタイ</t>
    </rPh>
    <rPh sb="17" eb="18">
      <t>スウ</t>
    </rPh>
    <rPh sb="18" eb="19">
      <t>オヨ</t>
    </rPh>
    <rPh sb="20" eb="21">
      <t>シュ</t>
    </rPh>
    <rPh sb="21" eb="23">
      <t>セタイ</t>
    </rPh>
    <rPh sb="23" eb="25">
      <t>ジンイン</t>
    </rPh>
    <phoneticPr fontId="3"/>
  </si>
  <si>
    <t>１０．親族人員別一般世帯数、一般世帯人員及び親族人員</t>
    <rPh sb="3" eb="5">
      <t>シンゾク</t>
    </rPh>
    <rPh sb="5" eb="7">
      <t>ジンイン</t>
    </rPh>
    <rPh sb="7" eb="8">
      <t>ベツ</t>
    </rPh>
    <rPh sb="8" eb="10">
      <t>イッパン</t>
    </rPh>
    <rPh sb="10" eb="12">
      <t>セタイ</t>
    </rPh>
    <rPh sb="12" eb="13">
      <t>スウ</t>
    </rPh>
    <rPh sb="14" eb="16">
      <t>イッパン</t>
    </rPh>
    <rPh sb="16" eb="18">
      <t>セタイ</t>
    </rPh>
    <rPh sb="18" eb="20">
      <t>ジンイン</t>
    </rPh>
    <rPh sb="20" eb="21">
      <t>オヨ</t>
    </rPh>
    <rPh sb="22" eb="24">
      <t>シンゾク</t>
    </rPh>
    <rPh sb="24" eb="26">
      <t>ジンイン</t>
    </rPh>
    <phoneticPr fontId="3"/>
  </si>
  <si>
    <t>親族人員数</t>
    <rPh sb="0" eb="2">
      <t>シンゾク</t>
    </rPh>
    <rPh sb="2" eb="4">
      <t>ジンイン</t>
    </rPh>
    <rPh sb="4" eb="5">
      <t>スウ</t>
    </rPh>
    <phoneticPr fontId="3"/>
  </si>
  <si>
    <t>１人</t>
    <rPh sb="0" eb="2">
      <t>ヒトリ</t>
    </rPh>
    <phoneticPr fontId="3"/>
  </si>
  <si>
    <t>２人</t>
    <rPh sb="0" eb="2">
      <t>フタリ</t>
    </rPh>
    <phoneticPr fontId="3"/>
  </si>
  <si>
    <t>３人</t>
    <rPh sb="0" eb="2">
      <t>サンニン</t>
    </rPh>
    <phoneticPr fontId="3"/>
  </si>
  <si>
    <t>４人</t>
    <rPh sb="0" eb="2">
      <t>ヨニン</t>
    </rPh>
    <phoneticPr fontId="3"/>
  </si>
  <si>
    <t>５人</t>
    <rPh sb="0" eb="2">
      <t>ゴニン</t>
    </rPh>
    <phoneticPr fontId="3"/>
  </si>
  <si>
    <t>６人</t>
    <rPh sb="0" eb="2">
      <t>ロクニン</t>
    </rPh>
    <phoneticPr fontId="3"/>
  </si>
  <si>
    <t>７人以上</t>
    <rPh sb="0" eb="4">
      <t>ナナニンイジョウ</t>
    </rPh>
    <phoneticPr fontId="3"/>
  </si>
  <si>
    <t>１１．住宅所有関係別一般世帯数</t>
    <rPh sb="3" eb="5">
      <t>ジュウタク</t>
    </rPh>
    <rPh sb="5" eb="7">
      <t>ショユウ</t>
    </rPh>
    <rPh sb="7" eb="9">
      <t>カンケイ</t>
    </rPh>
    <rPh sb="9" eb="10">
      <t>ベツ</t>
    </rPh>
    <rPh sb="10" eb="12">
      <t>イッパン</t>
    </rPh>
    <rPh sb="12" eb="15">
      <t>セタイスウ</t>
    </rPh>
    <phoneticPr fontId="3"/>
  </si>
  <si>
    <t>単位：世帯</t>
    <rPh sb="0" eb="2">
      <t>タンイ</t>
    </rPh>
    <rPh sb="3" eb="5">
      <t>セタイ</t>
    </rPh>
    <phoneticPr fontId="3"/>
  </si>
  <si>
    <t>持　家</t>
    <rPh sb="0" eb="3">
      <t>モチイエ</t>
    </rPh>
    <phoneticPr fontId="3"/>
  </si>
  <si>
    <t>借　家</t>
    <rPh sb="0" eb="3">
      <t>シャクヤ</t>
    </rPh>
    <phoneticPr fontId="3"/>
  </si>
  <si>
    <t>給　与</t>
    <rPh sb="0" eb="3">
      <t>キュウヨ</t>
    </rPh>
    <phoneticPr fontId="3"/>
  </si>
  <si>
    <t>間借り</t>
    <rPh sb="0" eb="2">
      <t>マガ</t>
    </rPh>
    <phoneticPr fontId="3"/>
  </si>
  <si>
    <t>計</t>
    <rPh sb="0" eb="1">
      <t>ケイ</t>
    </rPh>
    <phoneticPr fontId="3"/>
  </si>
  <si>
    <t>公　営</t>
    <rPh sb="0" eb="3">
      <t>コウエイ</t>
    </rPh>
    <phoneticPr fontId="3"/>
  </si>
  <si>
    <t>民　営</t>
    <rPh sb="0" eb="3">
      <t>ミンエイ</t>
    </rPh>
    <phoneticPr fontId="3"/>
  </si>
  <si>
    <t>住　宅</t>
    <rPh sb="0" eb="3">
      <t>ジュウタク</t>
    </rPh>
    <phoneticPr fontId="3"/>
  </si>
  <si>
    <r>
      <t>１２．年齢（５歳階級）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男女別高齢単身者数</t>
    </r>
    <rPh sb="3" eb="5">
      <t>ネンレイ</t>
    </rPh>
    <rPh sb="6" eb="8">
      <t>５サイ</t>
    </rPh>
    <rPh sb="8" eb="10">
      <t>カイキュウ</t>
    </rPh>
    <rPh sb="12" eb="14">
      <t>ダンジョ</t>
    </rPh>
    <rPh sb="14" eb="15">
      <t>ベツ</t>
    </rPh>
    <rPh sb="15" eb="17">
      <t>コウレイ</t>
    </rPh>
    <rPh sb="17" eb="20">
      <t>タンシンシャ</t>
    </rPh>
    <rPh sb="20" eb="21">
      <t>スウ</t>
    </rPh>
    <phoneticPr fontId="3"/>
  </si>
  <si>
    <t>85歳以上</t>
    <rPh sb="0" eb="3">
      <t>８５サイ</t>
    </rPh>
    <rPh sb="3" eb="5">
      <t>イジョウ</t>
    </rPh>
    <phoneticPr fontId="3"/>
  </si>
  <si>
    <t>69歳</t>
    <rPh sb="0" eb="3">
      <t>６９サイ</t>
    </rPh>
    <phoneticPr fontId="3"/>
  </si>
  <si>
    <t>74歳</t>
    <rPh sb="0" eb="3">
      <t>７４サイ</t>
    </rPh>
    <phoneticPr fontId="3"/>
  </si>
  <si>
    <t>79歳</t>
    <rPh sb="0" eb="3">
      <t>７９サイ</t>
    </rPh>
    <phoneticPr fontId="3"/>
  </si>
  <si>
    <t>84歳</t>
    <rPh sb="0" eb="3">
      <t>８４サイ</t>
    </rPh>
    <phoneticPr fontId="3"/>
  </si>
  <si>
    <t>妻の年齢</t>
    <rPh sb="0" eb="1">
      <t>ツマ</t>
    </rPh>
    <rPh sb="2" eb="4">
      <t>ネンレイ</t>
    </rPh>
    <phoneticPr fontId="3"/>
  </si>
  <si>
    <t>夫の年齢</t>
    <rPh sb="0" eb="1">
      <t>オット</t>
    </rPh>
    <rPh sb="2" eb="4">
      <t>ネンレイ</t>
    </rPh>
    <phoneticPr fontId="3"/>
  </si>
  <si>
    <t>総数</t>
    <rPh sb="0" eb="2">
      <t>ソウスウ</t>
    </rPh>
    <phoneticPr fontId="3"/>
  </si>
  <si>
    <t>６５～６９歳</t>
    <rPh sb="5" eb="6">
      <t>サイ</t>
    </rPh>
    <phoneticPr fontId="3"/>
  </si>
  <si>
    <t>７０～７４歳</t>
    <rPh sb="5" eb="6">
      <t>サイ</t>
    </rPh>
    <phoneticPr fontId="3"/>
  </si>
  <si>
    <t>７５～７９歳</t>
    <rPh sb="5" eb="6">
      <t>サイ</t>
    </rPh>
    <phoneticPr fontId="3"/>
  </si>
  <si>
    <t>８０～８４歳</t>
    <rPh sb="5" eb="6">
      <t>サイ</t>
    </rPh>
    <phoneticPr fontId="3"/>
  </si>
  <si>
    <t>６０～６４歳</t>
    <rPh sb="5" eb="6">
      <t>サイ</t>
    </rPh>
    <phoneticPr fontId="3"/>
  </si>
  <si>
    <r>
      <t>１４．国籍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男女別外国人数</t>
    </r>
    <rPh sb="3" eb="5">
      <t>コクセキ</t>
    </rPh>
    <rPh sb="6" eb="9">
      <t>ダンジョベツ</t>
    </rPh>
    <rPh sb="9" eb="12">
      <t>ガイコクジン</t>
    </rPh>
    <rPh sb="12" eb="13">
      <t>スウ</t>
    </rPh>
    <phoneticPr fontId="3"/>
  </si>
  <si>
    <t>（各年１０月１日現在調）</t>
    <rPh sb="1" eb="2">
      <t>カク</t>
    </rPh>
    <rPh sb="2" eb="3">
      <t>ヘイセイナナネン</t>
    </rPh>
    <rPh sb="5" eb="6">
      <t>ガツ</t>
    </rPh>
    <rPh sb="7" eb="8">
      <t>ニチ</t>
    </rPh>
    <rPh sb="8" eb="10">
      <t>ゲンザイ</t>
    </rPh>
    <rPh sb="10" eb="11">
      <t>シラ</t>
    </rPh>
    <phoneticPr fontId="3"/>
  </si>
  <si>
    <t>国籍</t>
    <rPh sb="0" eb="2">
      <t>コクセキ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</si>
  <si>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</si>
  <si>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2">
      <t>チュウゴク</t>
    </rPh>
    <phoneticPr fontId="3"/>
  </si>
  <si>
    <t>注１　総数には無国籍及び国籍「不詳」を含む。</t>
    <rPh sb="0" eb="1">
      <t>チュウ</t>
    </rPh>
    <rPh sb="3" eb="5">
      <t>ソウスウ</t>
    </rPh>
    <rPh sb="7" eb="8">
      <t>ム</t>
    </rPh>
    <rPh sb="8" eb="10">
      <t>コクセキ</t>
    </rPh>
    <rPh sb="10" eb="11">
      <t>オヨ</t>
    </rPh>
    <phoneticPr fontId="3"/>
  </si>
  <si>
    <t>　　　　　　労　　働　　力　　人　　口</t>
    <rPh sb="6" eb="13">
      <t>ロウドウリョク</t>
    </rPh>
    <rPh sb="15" eb="19">
      <t>ジンコウ</t>
    </rPh>
    <phoneticPr fontId="3"/>
  </si>
  <si>
    <t>就　　業　　者</t>
    <rPh sb="0" eb="7">
      <t>シュウギョウシャ</t>
    </rPh>
    <phoneticPr fontId="3"/>
  </si>
  <si>
    <t>主に仕事</t>
    <rPh sb="0" eb="1">
      <t>オモ</t>
    </rPh>
    <rPh sb="2" eb="4">
      <t>シゴト</t>
    </rPh>
    <phoneticPr fontId="3"/>
  </si>
  <si>
    <t>休業者</t>
    <rPh sb="0" eb="3">
      <t>キュウギョウシャ</t>
    </rPh>
    <phoneticPr fontId="3"/>
  </si>
  <si>
    <t>15～64歳</t>
    <rPh sb="3" eb="6">
      <t>６４サイ</t>
    </rPh>
    <phoneticPr fontId="3"/>
  </si>
  <si>
    <t>65歳以上</t>
    <rPh sb="0" eb="3">
      <t>６５サイ</t>
    </rPh>
    <rPh sb="3" eb="5">
      <t>イジョウ</t>
    </rPh>
    <phoneticPr fontId="3"/>
  </si>
  <si>
    <t>注２　各指数は次の計算式による。</t>
    <rPh sb="0" eb="1">
      <t>チュウ</t>
    </rPh>
    <rPh sb="3" eb="4">
      <t>カク</t>
    </rPh>
    <rPh sb="4" eb="6">
      <t>シスウ</t>
    </rPh>
    <rPh sb="7" eb="8">
      <t>ツギ</t>
    </rPh>
    <rPh sb="9" eb="12">
      <t>ケイサンシキ</t>
    </rPh>
    <phoneticPr fontId="3"/>
  </si>
  <si>
    <t>労働力人口比率</t>
    <rPh sb="0" eb="3">
      <t>ロウドウリョク</t>
    </rPh>
    <rPh sb="3" eb="5">
      <t>ジンコウ</t>
    </rPh>
    <rPh sb="5" eb="7">
      <t>ヒリツ</t>
    </rPh>
    <phoneticPr fontId="3"/>
  </si>
  <si>
    <t>労働力人口</t>
    <rPh sb="0" eb="3">
      <t>ロウドウリョク</t>
    </rPh>
    <rPh sb="3" eb="5">
      <t>ジンコウ</t>
    </rPh>
    <phoneticPr fontId="3"/>
  </si>
  <si>
    <t>15歳以上人口</t>
    <rPh sb="0" eb="5">
      <t>１５サイイジョウ</t>
    </rPh>
    <rPh sb="5" eb="7">
      <t>ジンコウ</t>
    </rPh>
    <phoneticPr fontId="3"/>
  </si>
  <si>
    <t>完全失業率</t>
    <rPh sb="0" eb="2">
      <t>カンゼン</t>
    </rPh>
    <rPh sb="2" eb="4">
      <t>シツギョウ</t>
    </rPh>
    <rPh sb="4" eb="5">
      <t>リツ</t>
    </rPh>
    <phoneticPr fontId="3"/>
  </si>
  <si>
    <t>完全失業者</t>
    <rPh sb="0" eb="2">
      <t>カンゼン</t>
    </rPh>
    <rPh sb="2" eb="4">
      <t>シツギョウ</t>
    </rPh>
    <rPh sb="4" eb="5">
      <t>シャ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</si>
  <si>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</si>
  <si>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労  働  力       人口比率</t>
    <rPh sb="0" eb="7">
      <t>ロウドウリョク</t>
    </rPh>
    <rPh sb="14" eb="16">
      <t>ジンコウ</t>
    </rPh>
    <rPh sb="16" eb="18">
      <t>ヒリツ</t>
    </rPh>
    <phoneticPr fontId="3"/>
  </si>
  <si>
    <t>完   全          失業率</t>
    <rPh sb="0" eb="5">
      <t>カンゼン</t>
    </rPh>
    <rPh sb="15" eb="17">
      <t>シツギョウ</t>
    </rPh>
    <rPh sb="17" eb="18">
      <t>リツ</t>
    </rPh>
    <phoneticPr fontId="3"/>
  </si>
  <si>
    <t>完   全      失業者</t>
    <rPh sb="0" eb="5">
      <t>カンゼン</t>
    </rPh>
    <rPh sb="11" eb="13">
      <t>シツギョウ</t>
    </rPh>
    <rPh sb="13" eb="14">
      <t>シャ</t>
    </rPh>
    <phoneticPr fontId="3"/>
  </si>
  <si>
    <t>家　事</t>
    <rPh sb="0" eb="3">
      <t>カジ</t>
    </rPh>
    <phoneticPr fontId="3"/>
  </si>
  <si>
    <t>通　学</t>
    <rPh sb="0" eb="3">
      <t>ツウガク</t>
    </rPh>
    <phoneticPr fontId="3"/>
  </si>
  <si>
    <t>雇用者</t>
    <rPh sb="0" eb="3">
      <t>コヨウシャ</t>
    </rPh>
    <phoneticPr fontId="3"/>
  </si>
  <si>
    <t>役　員</t>
    <rPh sb="0" eb="3">
      <t>ヤクイン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</si>
  <si>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</si>
  <si>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</si>
  <si>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</si>
  <si>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総　数</t>
  </si>
  <si>
    <t>卸売・小売業</t>
    <rPh sb="0" eb="2">
      <t>オロシウ</t>
    </rPh>
    <rPh sb="3" eb="5">
      <t>コウリ</t>
    </rPh>
    <rPh sb="5" eb="6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</si>
  <si>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</si>
  <si>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</t>
    <rPh sb="0" eb="2">
      <t>ウンユ</t>
    </rPh>
    <rPh sb="2" eb="3">
      <t>ギョウ</t>
    </rPh>
    <phoneticPr fontId="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</si>
  <si>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</si>
  <si>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医療・福祉</t>
    <rPh sb="0" eb="2">
      <t>イリョウ</t>
    </rPh>
    <rPh sb="3" eb="5">
      <t>フクシ</t>
    </rPh>
    <phoneticPr fontId="3"/>
  </si>
  <si>
    <t>複合サービス業</t>
    <rPh sb="0" eb="2">
      <t>フクゴウ</t>
    </rPh>
    <rPh sb="6" eb="7">
      <t>ギョウ</t>
    </rPh>
    <phoneticPr fontId="3"/>
  </si>
  <si>
    <t xml:space="preserve">電気・ガス・
熱供給・水道業　　　  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</si>
  <si>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総  数</t>
    <rPh sb="0" eb="4">
      <t>ソウスウ</t>
    </rPh>
    <phoneticPr fontId="3"/>
  </si>
  <si>
    <t>主世帯</t>
    <rPh sb="0" eb="1">
      <t>シュ</t>
    </rPh>
    <rPh sb="1" eb="3">
      <t>セタイ</t>
    </rPh>
    <phoneticPr fontId="3"/>
  </si>
  <si>
    <t>注１　世帯数は一般世帯、施設等の世帯、世帯の種類不詳の合計。</t>
    <rPh sb="0" eb="1">
      <t>チュウ</t>
    </rPh>
    <rPh sb="3" eb="5">
      <t>セタイ</t>
    </rPh>
    <rPh sb="5" eb="6">
      <t>スウ</t>
    </rPh>
    <rPh sb="7" eb="9">
      <t>イッパン</t>
    </rPh>
    <rPh sb="9" eb="11">
      <t>セタイ</t>
    </rPh>
    <rPh sb="12" eb="14">
      <t>シセツ</t>
    </rPh>
    <rPh sb="14" eb="15">
      <t>トウ</t>
    </rPh>
    <rPh sb="16" eb="18">
      <t>セタイ</t>
    </rPh>
    <rPh sb="19" eb="21">
      <t>セタイ</t>
    </rPh>
    <rPh sb="22" eb="24">
      <t>シュルイ</t>
    </rPh>
    <rPh sb="24" eb="26">
      <t>フショウ</t>
    </rPh>
    <rPh sb="27" eb="29">
      <t>ゴウケイ</t>
    </rPh>
    <phoneticPr fontId="3"/>
  </si>
  <si>
    <t>一般世帯
総数</t>
    <rPh sb="0" eb="2">
      <t>イッパン</t>
    </rPh>
    <rPh sb="2" eb="4">
      <t>セタイ</t>
    </rPh>
    <rPh sb="5" eb="7">
      <t>ソウスウ</t>
    </rPh>
    <phoneticPr fontId="3"/>
  </si>
  <si>
    <t>雇　　人
の あ る
業　　主</t>
    <rPh sb="0" eb="1">
      <t>ヤト</t>
    </rPh>
    <rPh sb="3" eb="4">
      <t>ニン</t>
    </rPh>
    <rPh sb="11" eb="12">
      <t>ギョウ</t>
    </rPh>
    <rPh sb="14" eb="15">
      <t>オモ</t>
    </rPh>
    <phoneticPr fontId="3"/>
  </si>
  <si>
    <t>雇　　人
の な い
業　　主</t>
    <rPh sb="0" eb="1">
      <t>ヤト</t>
    </rPh>
    <rPh sb="3" eb="4">
      <t>ニン</t>
    </rPh>
    <rPh sb="11" eb="12">
      <t>ギョウ</t>
    </rPh>
    <rPh sb="14" eb="15">
      <t>オモ</t>
    </rPh>
    <phoneticPr fontId="3"/>
  </si>
  <si>
    <t>家   族
従業者</t>
    <rPh sb="0" eb="1">
      <t>イエ</t>
    </rPh>
    <rPh sb="4" eb="5">
      <t>ゾク</t>
    </rPh>
    <rPh sb="6" eb="9">
      <t>ジュウギョウシャ</t>
    </rPh>
    <phoneticPr fontId="3"/>
  </si>
  <si>
    <r>
      <t>２．年齢（各歳）別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男女別人口</t>
    </r>
    <rPh sb="2" eb="4">
      <t>ネンレイ</t>
    </rPh>
    <rPh sb="5" eb="6">
      <t>カク</t>
    </rPh>
    <rPh sb="6" eb="7">
      <t>サイ</t>
    </rPh>
    <rPh sb="8" eb="9">
      <t>ベツ</t>
    </rPh>
    <rPh sb="10" eb="13">
      <t>ダンジョベツ</t>
    </rPh>
    <rPh sb="13" eb="15">
      <t>ジンコウ</t>
    </rPh>
    <phoneticPr fontId="3"/>
  </si>
  <si>
    <r>
      <t>３．人口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世帯数の推移</t>
    </r>
    <rPh sb="2" eb="4">
      <t>ジンコウ</t>
    </rPh>
    <rPh sb="5" eb="8">
      <t>セタイスウ</t>
    </rPh>
    <rPh sb="9" eb="11">
      <t>スイイ</t>
    </rPh>
    <phoneticPr fontId="3"/>
  </si>
  <si>
    <r>
      <t>４．年齢（３区分）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男女別人口</t>
    </r>
    <rPh sb="2" eb="4">
      <t>ネンレイ</t>
    </rPh>
    <rPh sb="5" eb="8">
      <t>３クブン</t>
    </rPh>
    <rPh sb="10" eb="12">
      <t>ダンジョ</t>
    </rPh>
    <rPh sb="12" eb="13">
      <t>ベツ</t>
    </rPh>
    <rPh sb="13" eb="15">
      <t>ジンコウ</t>
    </rPh>
    <phoneticPr fontId="3"/>
  </si>
  <si>
    <t>５．世帯人員別一般世帯数及び一般世帯人員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rPh sb="12" eb="13">
      <t>オヨ</t>
    </rPh>
    <rPh sb="14" eb="16">
      <t>イッパン</t>
    </rPh>
    <rPh sb="16" eb="18">
      <t>セタイ</t>
    </rPh>
    <rPh sb="18" eb="20">
      <t>ジンイン</t>
    </rPh>
    <phoneticPr fontId="3"/>
  </si>
  <si>
    <t>６．世帯の家族類型別一般世帯数、一般世帯人員及び親族人員</t>
    <rPh sb="2" eb="4">
      <t>セタイ</t>
    </rPh>
    <rPh sb="5" eb="7">
      <t>カゾク</t>
    </rPh>
    <rPh sb="7" eb="9">
      <t>ルイケイ</t>
    </rPh>
    <rPh sb="9" eb="10">
      <t>ベツ</t>
    </rPh>
    <rPh sb="10" eb="12">
      <t>イッパン</t>
    </rPh>
    <rPh sb="12" eb="14">
      <t>セタイ</t>
    </rPh>
    <rPh sb="14" eb="15">
      <t>スウ</t>
    </rPh>
    <rPh sb="16" eb="18">
      <t>イッパン</t>
    </rPh>
    <rPh sb="18" eb="20">
      <t>セタイ</t>
    </rPh>
    <rPh sb="20" eb="22">
      <t>ジンイン</t>
    </rPh>
    <rPh sb="22" eb="23">
      <t>オヨ</t>
    </rPh>
    <rPh sb="24" eb="26">
      <t>シンゾク</t>
    </rPh>
    <rPh sb="26" eb="28">
      <t>ジンイン</t>
    </rPh>
    <phoneticPr fontId="3"/>
  </si>
  <si>
    <r>
      <t>１６．労働力状態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男女別１５歳以上人口</t>
    </r>
    <rPh sb="3" eb="6">
      <t>ロウドウリョク</t>
    </rPh>
    <rPh sb="6" eb="8">
      <t>ジョウタイ</t>
    </rPh>
    <rPh sb="9" eb="11">
      <t>ダンジョ</t>
    </rPh>
    <rPh sb="11" eb="12">
      <t>ベツ</t>
    </rPh>
    <rPh sb="14" eb="17">
      <t>サイイジョウ</t>
    </rPh>
    <rPh sb="17" eb="19">
      <t>ジンコウ</t>
    </rPh>
    <phoneticPr fontId="3"/>
  </si>
  <si>
    <t>１５．産業（大分類）別１５歳以上就業者数及び就業者割合</t>
    <rPh sb="3" eb="5">
      <t>サンギョウ</t>
    </rPh>
    <rPh sb="6" eb="9">
      <t>ダイブンルイ</t>
    </rPh>
    <rPh sb="10" eb="11">
      <t>ベツ</t>
    </rPh>
    <rPh sb="13" eb="16">
      <t>サイイジョウ</t>
    </rPh>
    <rPh sb="16" eb="18">
      <t>シュウギョウ</t>
    </rPh>
    <rPh sb="18" eb="19">
      <t>シャ</t>
    </rPh>
    <rPh sb="19" eb="20">
      <t>スウ</t>
    </rPh>
    <rPh sb="20" eb="21">
      <t>オヨ</t>
    </rPh>
    <rPh sb="22" eb="24">
      <t>シュウギョウ</t>
    </rPh>
    <rPh sb="24" eb="25">
      <t>シャ</t>
    </rPh>
    <rPh sb="25" eb="27">
      <t>ワリアイ</t>
    </rPh>
    <phoneticPr fontId="3"/>
  </si>
  <si>
    <r>
      <t>１７．産業（大分類）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従業上の地位</t>
    </r>
    <r>
      <rPr>
        <b/>
        <sz val="12"/>
        <rFont val="ＭＳ Ｐ明朝"/>
        <family val="1"/>
        <charset val="128"/>
      </rPr>
      <t>・</t>
    </r>
    <r>
      <rPr>
        <b/>
        <sz val="12"/>
        <rFont val="ＭＳ Ｐゴシック"/>
        <family val="3"/>
        <charset val="128"/>
      </rPr>
      <t>男女別１５歳以上就業者数</t>
    </r>
    <rPh sb="3" eb="5">
      <t>サンギョウ</t>
    </rPh>
    <rPh sb="6" eb="9">
      <t>ダイブンルイ</t>
    </rPh>
    <rPh sb="11" eb="13">
      <t>ジュウギョウ</t>
    </rPh>
    <rPh sb="13" eb="14">
      <t>ジョウ</t>
    </rPh>
    <rPh sb="15" eb="17">
      <t>チイ</t>
    </rPh>
    <rPh sb="18" eb="20">
      <t>ダンジョ</t>
    </rPh>
    <rPh sb="20" eb="21">
      <t>ベツ</t>
    </rPh>
    <rPh sb="23" eb="26">
      <t>サイイジョウ</t>
    </rPh>
    <rPh sb="26" eb="28">
      <t>シュウギョウ</t>
    </rPh>
    <rPh sb="28" eb="29">
      <t>シャ</t>
    </rPh>
    <rPh sb="29" eb="30">
      <t>スウ</t>
    </rPh>
    <phoneticPr fontId="3"/>
  </si>
  <si>
    <t>年</t>
    <rPh sb="0" eb="1">
      <t>トシ</t>
    </rPh>
    <phoneticPr fontId="3"/>
  </si>
  <si>
    <t>Ｄ．Ｉ．Ｄ面積</t>
    <rPh sb="5" eb="7">
      <t>メンセキ</t>
    </rPh>
    <phoneticPr fontId="3"/>
  </si>
  <si>
    <t>Ｄ．Ｉ．Ｄ人口</t>
    <rPh sb="5" eb="7">
      <t>ジンコウ</t>
    </rPh>
    <phoneticPr fontId="3"/>
  </si>
  <si>
    <t>Ｄ．Ｉ．Ｄ内人口密度</t>
    <rPh sb="5" eb="6">
      <t>ナイ</t>
    </rPh>
    <rPh sb="6" eb="8">
      <t>ジンコウ</t>
    </rPh>
    <rPh sb="8" eb="10">
      <t>ミツド</t>
    </rPh>
    <phoneticPr fontId="3"/>
  </si>
  <si>
    <t>年・区分</t>
    <rPh sb="0" eb="1">
      <t>トシ</t>
    </rPh>
    <rPh sb="2" eb="4">
      <t>クブン</t>
    </rPh>
    <phoneticPr fontId="3"/>
  </si>
  <si>
    <t>年・区分</t>
    <rPh sb="0" eb="1">
      <t>ネン</t>
    </rPh>
    <rPh sb="2" eb="4">
      <t>クブン</t>
    </rPh>
    <phoneticPr fontId="3"/>
  </si>
  <si>
    <t xml:space="preserve"> 1 ・ 2階建</t>
  </si>
  <si>
    <t xml:space="preserve"> 3 ～ 5階建</t>
  </si>
  <si>
    <t xml:space="preserve"> 6 ～10階建</t>
  </si>
  <si>
    <t>11 ～14階建</t>
  </si>
  <si>
    <t>15階建以上</t>
  </si>
  <si>
    <t>夫婦と子ども
から成る世帯</t>
    <rPh sb="0" eb="2">
      <t>フウフ</t>
    </rPh>
    <rPh sb="3" eb="4">
      <t>コ</t>
    </rPh>
    <rPh sb="9" eb="10">
      <t>ナ</t>
    </rPh>
    <rPh sb="11" eb="13">
      <t>セタイ</t>
    </rPh>
    <phoneticPr fontId="3"/>
  </si>
  <si>
    <t>男親と子ども
から成る世帯</t>
    <rPh sb="0" eb="1">
      <t>オトコ</t>
    </rPh>
    <rPh sb="1" eb="2">
      <t>オヤ</t>
    </rPh>
    <rPh sb="3" eb="4">
      <t>コ</t>
    </rPh>
    <rPh sb="9" eb="10">
      <t>ナ</t>
    </rPh>
    <rPh sb="11" eb="13">
      <t>セタイ</t>
    </rPh>
    <phoneticPr fontId="3"/>
  </si>
  <si>
    <t>女親と子ども
から成る世帯</t>
    <rPh sb="0" eb="1">
      <t>オンナ</t>
    </rPh>
    <rPh sb="1" eb="2">
      <t>オヤ</t>
    </rPh>
    <rPh sb="3" eb="4">
      <t>コ</t>
    </rPh>
    <rPh sb="9" eb="10">
      <t>ナ</t>
    </rPh>
    <rPh sb="11" eb="13">
      <t>セタイ</t>
    </rPh>
    <phoneticPr fontId="3"/>
  </si>
  <si>
    <t>兄弟姉妹のみ
から成る世帯</t>
    <rPh sb="0" eb="2">
      <t>キョウダイ</t>
    </rPh>
    <rPh sb="2" eb="4">
      <t>シマイ</t>
    </rPh>
    <rPh sb="9" eb="10">
      <t>ナ</t>
    </rPh>
    <rPh sb="11" eb="13">
      <t>セタイ</t>
    </rPh>
    <phoneticPr fontId="3"/>
  </si>
  <si>
    <t>平成　年</t>
    <rPh sb="0" eb="2">
      <t>ヘイセイ</t>
    </rPh>
    <rPh sb="3" eb="4">
      <t>ネン</t>
    </rPh>
    <phoneticPr fontId="3"/>
  </si>
  <si>
    <t>面     積</t>
    <rPh sb="0" eb="1">
      <t>メン</t>
    </rPh>
    <rPh sb="6" eb="7">
      <t>セキ</t>
    </rPh>
    <phoneticPr fontId="3"/>
  </si>
  <si>
    <t>人口
密度</t>
    <rPh sb="0" eb="2">
      <t>ジンコウ</t>
    </rPh>
    <rPh sb="3" eb="5">
      <t>ミツド</t>
    </rPh>
    <phoneticPr fontId="3"/>
  </si>
  <si>
    <t>実数</t>
    <rPh sb="0" eb="2">
      <t>ジッスウ</t>
    </rPh>
    <phoneticPr fontId="3"/>
  </si>
  <si>
    <t>率（％）</t>
    <rPh sb="0" eb="1">
      <t>リツ</t>
    </rPh>
    <phoneticPr fontId="3"/>
  </si>
  <si>
    <t>南丹市</t>
    <rPh sb="0" eb="1">
      <t>ナン</t>
    </rPh>
    <rPh sb="1" eb="2">
      <t>タン</t>
    </rPh>
    <rPh sb="2" eb="3">
      <t>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</si>
  <si>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</si>
  <si>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rPh sb="1" eb="4">
      <t>タンバチョウ</t>
    </rPh>
    <phoneticPr fontId="3"/>
  </si>
  <si>
    <t>与謝野町</t>
    <rPh sb="0" eb="3">
      <t>ヨサノ</t>
    </rPh>
    <rPh sb="3" eb="4">
      <t>チョウ</t>
    </rPh>
    <phoneticPr fontId="3"/>
  </si>
  <si>
    <t>林業</t>
    <rPh sb="0" eb="1">
      <t>ハヤシ</t>
    </rPh>
    <rPh sb="1" eb="2">
      <t>ギョウ</t>
    </rPh>
    <phoneticPr fontId="3"/>
  </si>
  <si>
    <t>漁業</t>
    <rPh sb="0" eb="1">
      <t>リョウ</t>
    </rPh>
    <rPh sb="1" eb="2">
      <t>ギョウ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</si>
  <si>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</si>
  <si>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</si>
  <si>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</si>
  <si>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</t>
    <rPh sb="0" eb="1">
      <t>ウン</t>
    </rPh>
    <rPh sb="1" eb="2">
      <t>ユ</t>
    </rPh>
    <rPh sb="2" eb="3">
      <t>ギョウ</t>
    </rPh>
    <phoneticPr fontId="3"/>
  </si>
  <si>
    <t>卸売・小売業</t>
    <rPh sb="0" eb="1">
      <t>オロシ</t>
    </rPh>
    <rPh sb="1" eb="2">
      <t>バイ</t>
    </rPh>
    <rPh sb="3" eb="4">
      <t>コ</t>
    </rPh>
    <rPh sb="4" eb="5">
      <t>バイ</t>
    </rPh>
    <rPh sb="5" eb="6">
      <t>ギョウ</t>
    </rPh>
    <phoneticPr fontId="3"/>
  </si>
  <si>
    <t>金融・保険業</t>
    <rPh sb="0" eb="1">
      <t>キン</t>
    </rPh>
    <rPh sb="1" eb="2">
      <t>ユウ</t>
    </rPh>
    <rPh sb="3" eb="4">
      <t>ホ</t>
    </rPh>
    <rPh sb="4" eb="5">
      <t>ケン</t>
    </rPh>
    <rPh sb="5" eb="6">
      <t>ギョウ</t>
    </rPh>
    <phoneticPr fontId="3"/>
  </si>
  <si>
    <t xml:space="preserve">不動産業 </t>
    <rPh sb="0" eb="1">
      <t>フ</t>
    </rPh>
    <rPh sb="1" eb="2">
      <t>ドウ</t>
    </rPh>
    <rPh sb="2" eb="3">
      <t>サン</t>
    </rPh>
    <rPh sb="3" eb="4">
      <t>ギョウ</t>
    </rPh>
    <phoneticPr fontId="3"/>
  </si>
  <si>
    <t>複合サービス業</t>
    <rPh sb="1" eb="2">
      <t>ゴウ</t>
    </rPh>
    <phoneticPr fontId="3"/>
  </si>
  <si>
    <t xml:space="preserve">鉱業 </t>
    <rPh sb="0" eb="1">
      <t>コウ</t>
    </rPh>
    <rPh sb="1" eb="2">
      <t>ギョウ</t>
    </rPh>
    <phoneticPr fontId="3"/>
  </si>
  <si>
    <t>医療・福祉</t>
    <phoneticPr fontId="3"/>
  </si>
  <si>
    <t>１．京都府内市町村別人口、世帯数、人口増減、面積及び人口密度</t>
    <rPh sb="2" eb="4">
      <t>キョウト</t>
    </rPh>
    <rPh sb="4" eb="6">
      <t>フナイ</t>
    </rPh>
    <rPh sb="6" eb="9">
      <t>シチョウソン</t>
    </rPh>
    <rPh sb="9" eb="10">
      <t>ベツ</t>
    </rPh>
    <rPh sb="10" eb="12">
      <t>ジンコウ</t>
    </rPh>
    <rPh sb="17" eb="19">
      <t>ジンコウ</t>
    </rPh>
    <rPh sb="19" eb="21">
      <t>ゾウゲン</t>
    </rPh>
    <rPh sb="22" eb="24">
      <t>メンセキ</t>
    </rPh>
    <rPh sb="24" eb="25">
      <t>オヨ</t>
    </rPh>
    <rPh sb="26" eb="28">
      <t>ジンコウ</t>
    </rPh>
    <rPh sb="28" eb="30">
      <t>ミツド</t>
    </rPh>
    <phoneticPr fontId="3"/>
  </si>
  <si>
    <t>南丹市</t>
    <rPh sb="0" eb="1">
      <t>ミナミ</t>
    </rPh>
    <rPh sb="1" eb="3">
      <t>ニシ</t>
    </rPh>
    <phoneticPr fontId="3"/>
  </si>
  <si>
    <t>(k㎡)</t>
    <phoneticPr fontId="3"/>
  </si>
  <si>
    <t>教育・学習
支援業</t>
    <phoneticPr fontId="3"/>
  </si>
  <si>
    <t>（A）</t>
    <phoneticPr fontId="3"/>
  </si>
  <si>
    <t>（B）</t>
    <phoneticPr fontId="3"/>
  </si>
  <si>
    <t>（C）</t>
    <phoneticPr fontId="3"/>
  </si>
  <si>
    <t>（D/A×100）</t>
    <phoneticPr fontId="3"/>
  </si>
  <si>
    <t>０～４歳</t>
    <rPh sb="3" eb="4">
      <t>サイ</t>
    </rPh>
    <phoneticPr fontId="3"/>
  </si>
  <si>
    <t>５～９歳</t>
    <rPh sb="3" eb="4">
      <t>サイ</t>
    </rPh>
    <phoneticPr fontId="3"/>
  </si>
  <si>
    <t>１０～１４歳</t>
    <rPh sb="5" eb="6">
      <t>サイ</t>
    </rPh>
    <phoneticPr fontId="3"/>
  </si>
  <si>
    <t>１５～１９歳</t>
    <rPh sb="5" eb="6">
      <t>サイ</t>
    </rPh>
    <phoneticPr fontId="3"/>
  </si>
  <si>
    <t>２０～２４歳</t>
    <rPh sb="5" eb="6">
      <t>サイ</t>
    </rPh>
    <phoneticPr fontId="3"/>
  </si>
  <si>
    <t>２５～２９歳</t>
    <rPh sb="5" eb="6">
      <t>サイ</t>
    </rPh>
    <phoneticPr fontId="3"/>
  </si>
  <si>
    <t>３０～３４歳</t>
    <rPh sb="5" eb="6">
      <t>サイ</t>
    </rPh>
    <phoneticPr fontId="3"/>
  </si>
  <si>
    <t>３５～３９歳</t>
    <rPh sb="5" eb="6">
      <t>サイ</t>
    </rPh>
    <phoneticPr fontId="3"/>
  </si>
  <si>
    <t>４０～４４歳</t>
    <rPh sb="5" eb="6">
      <t>サイ</t>
    </rPh>
    <phoneticPr fontId="3"/>
  </si>
  <si>
    <t>４５～４９歳</t>
    <rPh sb="5" eb="6">
      <t>サイ</t>
    </rPh>
    <phoneticPr fontId="3"/>
  </si>
  <si>
    <t>５０～５４歳</t>
    <rPh sb="5" eb="6">
      <t>サイ</t>
    </rPh>
    <phoneticPr fontId="3"/>
  </si>
  <si>
    <t>５５～５９歳</t>
    <rPh sb="5" eb="6">
      <t>サイ</t>
    </rPh>
    <phoneticPr fontId="3"/>
  </si>
  <si>
    <t>８５～８９歳</t>
    <rPh sb="5" eb="6">
      <t>サイ</t>
    </rPh>
    <phoneticPr fontId="3"/>
  </si>
  <si>
    <t>９０～９４歳</t>
    <rPh sb="5" eb="6">
      <t>サイ</t>
    </rPh>
    <phoneticPr fontId="3"/>
  </si>
  <si>
    <t>９５～９９歳</t>
    <rPh sb="5" eb="6">
      <t>サイ</t>
    </rPh>
    <phoneticPr fontId="3"/>
  </si>
  <si>
    <t>100歳以上</t>
    <rPh sb="3" eb="4">
      <t>サイ</t>
    </rPh>
    <rPh sb="4" eb="6">
      <t>イジョウ</t>
    </rPh>
    <phoneticPr fontId="3"/>
  </si>
  <si>
    <t>（C-B）</t>
  </si>
  <si>
    <t>農業</t>
    <rPh sb="0" eb="1">
      <t>ノウ</t>
    </rPh>
    <rPh sb="1" eb="2">
      <t>ギョウ</t>
    </rPh>
    <phoneticPr fontId="3"/>
  </si>
  <si>
    <t>注１　世帯の種類「不詳」を含む。</t>
    <rPh sb="0" eb="1">
      <t>チュウ</t>
    </rPh>
    <phoneticPr fontId="3"/>
  </si>
  <si>
    <t>資料：総務室(国勢調査）</t>
  </si>
  <si>
    <t>資料：総務室(国勢調査）</t>
    <rPh sb="0" eb="2">
      <t>シリョウ</t>
    </rPh>
    <rPh sb="7" eb="9">
      <t>コクセイ</t>
    </rPh>
    <rPh sb="9" eb="11">
      <t>チョウサ</t>
    </rPh>
    <phoneticPr fontId="3"/>
  </si>
  <si>
    <t>＝</t>
    <phoneticPr fontId="3"/>
  </si>
  <si>
    <t>×</t>
    <phoneticPr fontId="3"/>
  </si>
  <si>
    <t>＝</t>
    <phoneticPr fontId="3"/>
  </si>
  <si>
    <t>×</t>
    <phoneticPr fontId="3"/>
  </si>
  <si>
    <t>＝</t>
    <phoneticPr fontId="3"/>
  </si>
  <si>
    <t>（D=A-B+C）</t>
    <phoneticPr fontId="3"/>
  </si>
  <si>
    <r>
      <t xml:space="preserve">サービス業
</t>
    </r>
    <r>
      <rPr>
        <vertAlign val="superscript"/>
        <sz val="10"/>
        <rFont val="ＭＳ Ｐ明朝"/>
        <family val="1"/>
        <charset val="128"/>
      </rPr>
      <t>（他に分類されないもの）</t>
    </r>
    <rPh sb="0" eb="5">
      <t>サービスギョウ</t>
    </rPh>
    <rPh sb="7" eb="8">
      <t>タ</t>
    </rPh>
    <rPh sb="9" eb="11">
      <t>ブンルイ</t>
    </rPh>
    <phoneticPr fontId="3"/>
  </si>
  <si>
    <r>
      <t xml:space="preserve">公務
</t>
    </r>
    <r>
      <rPr>
        <vertAlign val="superscript"/>
        <sz val="10"/>
        <rFont val="ＭＳ Ｐ明朝"/>
        <family val="1"/>
        <charset val="128"/>
      </rPr>
      <t>（他に分類されないもの）</t>
    </r>
    <rPh sb="0" eb="2">
      <t>コウム</t>
    </rPh>
    <phoneticPr fontId="3"/>
  </si>
  <si>
    <t>飲食店・宿泊業</t>
    <phoneticPr fontId="3"/>
  </si>
  <si>
    <t>イギリス</t>
    <phoneticPr fontId="3"/>
  </si>
  <si>
    <t>アメリカ</t>
    <phoneticPr fontId="3"/>
  </si>
  <si>
    <t>ブラジル</t>
    <phoneticPr fontId="3"/>
  </si>
  <si>
    <t>ペルー</t>
    <phoneticPr fontId="3"/>
  </si>
  <si>
    <t>65～</t>
    <phoneticPr fontId="3"/>
  </si>
  <si>
    <t>70～</t>
    <phoneticPr fontId="3"/>
  </si>
  <si>
    <t>75～</t>
    <phoneticPr fontId="3"/>
  </si>
  <si>
    <t>80～</t>
    <phoneticPr fontId="3"/>
  </si>
  <si>
    <t>（再掲）
６歳未満
親族のいる
一般世帯</t>
    <rPh sb="1" eb="3">
      <t>サイケイ</t>
    </rPh>
    <rPh sb="5" eb="9">
      <t>６サイミマン</t>
    </rPh>
    <rPh sb="10" eb="12">
      <t>シンゾク</t>
    </rPh>
    <rPh sb="16" eb="18">
      <t>イッパン</t>
    </rPh>
    <rPh sb="18" eb="20">
      <t>セタイ</t>
    </rPh>
    <phoneticPr fontId="3"/>
  </si>
  <si>
    <t>（再掲）
18歳未満
親族のいる
一般世帯</t>
    <rPh sb="1" eb="3">
      <t>サイケイ</t>
    </rPh>
    <rPh sb="7" eb="10">
      <t>６サイミマン</t>
    </rPh>
    <rPh sb="11" eb="13">
      <t>シンゾク</t>
    </rPh>
    <rPh sb="17" eb="19">
      <t>イッパン</t>
    </rPh>
    <rPh sb="19" eb="21">
      <t>セタイ</t>
    </rPh>
    <phoneticPr fontId="3"/>
  </si>
  <si>
    <t>世帯の　
家族類型</t>
    <rPh sb="0" eb="2">
      <t>セタイ</t>
    </rPh>
    <rPh sb="5" eb="7">
      <t>カゾク</t>
    </rPh>
    <rPh sb="7" eb="9">
      <t>ルイケイ</t>
    </rPh>
    <phoneticPr fontId="3"/>
  </si>
  <si>
    <t>大正</t>
  </si>
  <si>
    <t>14年</t>
  </si>
  <si>
    <t>昭和</t>
  </si>
  <si>
    <t>5年</t>
  </si>
  <si>
    <t>10年</t>
  </si>
  <si>
    <t>15年</t>
  </si>
  <si>
    <t>22年</t>
  </si>
  <si>
    <t>25年</t>
  </si>
  <si>
    <t>30年</t>
  </si>
  <si>
    <t>35年</t>
  </si>
  <si>
    <t>40年</t>
  </si>
  <si>
    <t>45年</t>
  </si>
  <si>
    <t>50年</t>
  </si>
  <si>
    <t>55年</t>
  </si>
  <si>
    <t>60年</t>
  </si>
  <si>
    <t>平成</t>
  </si>
  <si>
    <t>2年</t>
  </si>
  <si>
    <t>7年</t>
  </si>
  <si>
    <t>12年</t>
  </si>
  <si>
    <t>17年</t>
  </si>
  <si>
    <t>夫婦のみの世帯</t>
    <rPh sb="0" eb="2">
      <t>フウフ</t>
    </rPh>
    <rPh sb="5" eb="7">
      <t>セタイ</t>
    </rPh>
    <phoneticPr fontId="3"/>
  </si>
  <si>
    <t>夫婦・親と他の親族
(子どもを含まない)
から成る世帯</t>
    <rPh sb="0" eb="2">
      <t>フウフ</t>
    </rPh>
    <rPh sb="3" eb="4">
      <t>オヤ</t>
    </rPh>
    <rPh sb="5" eb="6">
      <t>タ</t>
    </rPh>
    <rPh sb="7" eb="9">
      <t>シンゾク</t>
    </rPh>
    <rPh sb="11" eb="12">
      <t>コ</t>
    </rPh>
    <rPh sb="15" eb="16">
      <t>フク</t>
    </rPh>
    <rPh sb="23" eb="24">
      <t>ナ</t>
    </rPh>
    <rPh sb="25" eb="27">
      <t>セタイ</t>
    </rPh>
    <phoneticPr fontId="3"/>
  </si>
  <si>
    <t>夫婦・子どもと両親
から成る世帯</t>
    <rPh sb="0" eb="2">
      <t>フウフ</t>
    </rPh>
    <rPh sb="3" eb="4">
      <t>コ</t>
    </rPh>
    <rPh sb="7" eb="9">
      <t>リョウシン</t>
    </rPh>
    <rPh sb="12" eb="13">
      <t>ナ</t>
    </rPh>
    <rPh sb="14" eb="16">
      <t>セタイ</t>
    </rPh>
    <phoneticPr fontId="3"/>
  </si>
  <si>
    <t>夫婦と両親
から成る世帯</t>
    <rPh sb="0" eb="2">
      <t>フウフ</t>
    </rPh>
    <rPh sb="3" eb="5">
      <t>リョウシン</t>
    </rPh>
    <rPh sb="8" eb="9">
      <t>ナ</t>
    </rPh>
    <rPh sb="10" eb="12">
      <t>セタイ</t>
    </rPh>
    <phoneticPr fontId="3"/>
  </si>
  <si>
    <t>夫婦・子供・親と他の
親族から成る世帯</t>
    <rPh sb="0" eb="2">
      <t>フウフ</t>
    </rPh>
    <rPh sb="3" eb="5">
      <t>コドモ</t>
    </rPh>
    <rPh sb="6" eb="7">
      <t>オヤ</t>
    </rPh>
    <rPh sb="8" eb="9">
      <t>ホカ</t>
    </rPh>
    <rPh sb="11" eb="13">
      <t>シンゾク</t>
    </rPh>
    <rPh sb="15" eb="16">
      <t>ナ</t>
    </rPh>
    <rPh sb="17" eb="19">
      <t>セタイ</t>
    </rPh>
    <phoneticPr fontId="3"/>
  </si>
  <si>
    <t>他に分類されない
親族世帯</t>
    <rPh sb="0" eb="1">
      <t>タ</t>
    </rPh>
    <rPh sb="2" eb="4">
      <t>ブンルイ</t>
    </rPh>
    <rPh sb="9" eb="11">
      <t>シンゾク</t>
    </rPh>
    <rPh sb="11" eb="13">
      <t>セタイ</t>
    </rPh>
    <phoneticPr fontId="3"/>
  </si>
  <si>
    <t>夫婦と他の親族(親・
子どもを含まない)
から成る世帯</t>
    <rPh sb="0" eb="2">
      <t>フウフ</t>
    </rPh>
    <rPh sb="3" eb="4">
      <t>タ</t>
    </rPh>
    <rPh sb="5" eb="7">
      <t>シンゾク</t>
    </rPh>
    <rPh sb="8" eb="9">
      <t>オヤ</t>
    </rPh>
    <rPh sb="11" eb="12">
      <t>コ</t>
    </rPh>
    <rPh sb="15" eb="16">
      <t>フク</t>
    </rPh>
    <rPh sb="23" eb="24">
      <t>ナ</t>
    </rPh>
    <rPh sb="25" eb="27">
      <t>セタイ</t>
    </rPh>
    <phoneticPr fontId="3"/>
  </si>
  <si>
    <t>夫婦・子どもと他の親族
(親を含まない)
から成る世帯</t>
    <rPh sb="0" eb="2">
      <t>フウフ</t>
    </rPh>
    <rPh sb="3" eb="4">
      <t>コ</t>
    </rPh>
    <rPh sb="7" eb="8">
      <t>タ</t>
    </rPh>
    <rPh sb="9" eb="11">
      <t>シンゾク</t>
    </rPh>
    <rPh sb="13" eb="14">
      <t>オヤ</t>
    </rPh>
    <rPh sb="15" eb="16">
      <t>フク</t>
    </rPh>
    <rPh sb="23" eb="24">
      <t>ナ</t>
    </rPh>
    <rPh sb="25" eb="27">
      <t>セタイ</t>
    </rPh>
    <phoneticPr fontId="3"/>
  </si>
  <si>
    <t>一般世帯
総　　　数</t>
    <rPh sb="0" eb="2">
      <t>イッパン</t>
    </rPh>
    <rPh sb="2" eb="4">
      <t>セタイ</t>
    </rPh>
    <rPh sb="5" eb="6">
      <t>フサ</t>
    </rPh>
    <rPh sb="9" eb="10">
      <t>カズ</t>
    </rPh>
    <phoneticPr fontId="3"/>
  </si>
  <si>
    <t>寮・寄宿舎の
学 生・生 徒</t>
    <rPh sb="0" eb="1">
      <t>リョウ</t>
    </rPh>
    <rPh sb="2" eb="5">
      <t>キシュクシャ</t>
    </rPh>
    <rPh sb="7" eb="8">
      <t>ガク</t>
    </rPh>
    <rPh sb="9" eb="10">
      <t>ショウ</t>
    </rPh>
    <rPh sb="11" eb="12">
      <t>ショウ</t>
    </rPh>
    <rPh sb="13" eb="14">
      <t>ト</t>
    </rPh>
    <phoneticPr fontId="3"/>
  </si>
  <si>
    <t>公営・公団・公社の借家</t>
    <rPh sb="0" eb="2">
      <t>コウエイ</t>
    </rPh>
    <rPh sb="3" eb="5">
      <t>コウダン</t>
    </rPh>
    <rPh sb="6" eb="8">
      <t>コウシャ</t>
    </rPh>
    <rPh sb="9" eb="10">
      <t>カ</t>
    </rPh>
    <rPh sb="10" eb="11">
      <t>イエ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</si>
  <si>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</si>
  <si>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持ち家</t>
    <rPh sb="0" eb="1">
      <t>モチ</t>
    </rPh>
    <rPh sb="2" eb="3">
      <t>イエ</t>
    </rPh>
    <phoneticPr fontId="3"/>
  </si>
  <si>
    <t>民営の借家</t>
    <rPh sb="0" eb="1">
      <t>タミ</t>
    </rPh>
    <rPh sb="1" eb="2">
      <t>エイ</t>
    </rPh>
    <rPh sb="3" eb="4">
      <t>カ</t>
    </rPh>
    <rPh sb="4" eb="5">
      <t>イエ</t>
    </rPh>
    <phoneticPr fontId="3"/>
  </si>
  <si>
    <t>総　　　　　　　　　　　数</t>
    <rPh sb="0" eb="1">
      <t>フサ</t>
    </rPh>
    <rPh sb="12" eb="13">
      <t>カズ</t>
    </rPh>
    <phoneticPr fontId="3"/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</si>
  <si>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</si>
  <si>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</si>
  <si>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</si>
  <si>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85歳以上</t>
    <rPh sb="2" eb="5">
      <t>サイイジョウ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</si>
  <si>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</si>
  <si>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</si>
  <si>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</si>
  <si>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60～64歳</t>
    <rPh sb="5" eb="6">
      <t>サイ</t>
    </rPh>
    <phoneticPr fontId="3"/>
  </si>
  <si>
    <t>夫が 60歳未満</t>
    <rPh sb="5" eb="6">
      <t>サイ</t>
    </rPh>
    <rPh sb="6" eb="8">
      <t>ミマン</t>
    </rPh>
    <phoneticPr fontId="3"/>
  </si>
  <si>
    <t>第１次産業</t>
    <rPh sb="0" eb="1">
      <t>ダイ</t>
    </rPh>
    <rPh sb="2" eb="3">
      <t>ツギ</t>
    </rPh>
    <rPh sb="3" eb="4">
      <t>サン</t>
    </rPh>
    <rPh sb="4" eb="5">
      <t>ギョウ</t>
    </rPh>
    <phoneticPr fontId="3"/>
  </si>
  <si>
    <t>運輸・通信業</t>
    <rPh sb="0" eb="2">
      <t>ウンユ</t>
    </rPh>
    <rPh sb="3" eb="6">
      <t>ツウシンギョウ</t>
    </rPh>
    <phoneticPr fontId="3"/>
  </si>
  <si>
    <t>サービス業</t>
    <rPh sb="0" eb="5">
      <t>サービスギョウ</t>
    </rPh>
    <phoneticPr fontId="3"/>
  </si>
  <si>
    <t>第２次産業</t>
    <rPh sb="0" eb="1">
      <t>ダイ</t>
    </rPh>
    <rPh sb="2" eb="3">
      <t>ツギ</t>
    </rPh>
    <rPh sb="3" eb="4">
      <t>サン</t>
    </rPh>
    <rPh sb="4" eb="5">
      <t>ギョウ</t>
    </rPh>
    <phoneticPr fontId="3"/>
  </si>
  <si>
    <t>第３次産業</t>
    <rPh sb="0" eb="1">
      <t>ダイ</t>
    </rPh>
    <rPh sb="2" eb="3">
      <t>ツギ</t>
    </rPh>
    <rPh sb="3" eb="4">
      <t>サン</t>
    </rPh>
    <rPh sb="4" eb="5">
      <t>ギョウ</t>
    </rPh>
    <phoneticPr fontId="3"/>
  </si>
  <si>
    <t xml:space="preserve"> 総        　　          数</t>
    <rPh sb="1" eb="2">
      <t>フサ</t>
    </rPh>
    <rPh sb="22" eb="23">
      <t>カズ</t>
    </rPh>
    <phoneticPr fontId="3"/>
  </si>
  <si>
    <t>家事の
ほか
仕   事</t>
    <rPh sb="0" eb="1">
      <t>イエ</t>
    </rPh>
    <rPh sb="1" eb="2">
      <t>ゴト</t>
    </rPh>
    <rPh sb="7" eb="8">
      <t>ツコウ</t>
    </rPh>
    <rPh sb="11" eb="12">
      <t>コト</t>
    </rPh>
    <phoneticPr fontId="3"/>
  </si>
  <si>
    <r>
      <t xml:space="preserve">通学の
</t>
    </r>
    <r>
      <rPr>
        <sz val="9"/>
        <rFont val="ＭＳ 明朝"/>
        <family val="1"/>
        <charset val="128"/>
      </rPr>
      <t>かたわら</t>
    </r>
    <r>
      <rPr>
        <sz val="10"/>
        <rFont val="ＭＳ 明朝"/>
        <family val="1"/>
        <charset val="128"/>
      </rPr>
      <t xml:space="preserve">
仕事</t>
    </r>
    <rPh sb="0" eb="1">
      <t>ツウ</t>
    </rPh>
    <rPh sb="1" eb="2">
      <t>ガク</t>
    </rPh>
    <rPh sb="9" eb="11">
      <t>シゴト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</si>
  <si>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</si>
  <si>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電気・ガス・
熱供給・水道業</t>
    <rPh sb="0" eb="2">
      <t>デンキ</t>
    </rPh>
    <rPh sb="11" eb="12">
      <t>ミズ</t>
    </rPh>
    <rPh sb="12" eb="13">
      <t>ミチ</t>
    </rPh>
    <rPh sb="13" eb="14">
      <t>ギョウ</t>
    </rPh>
    <phoneticPr fontId="3"/>
  </si>
  <si>
    <t>分類不能な産業</t>
    <rPh sb="0" eb="1">
      <t>ブン</t>
    </rPh>
    <rPh sb="1" eb="2">
      <t>タグイ</t>
    </rPh>
    <rPh sb="2" eb="3">
      <t>フ</t>
    </rPh>
    <rPh sb="3" eb="4">
      <t>ノウ</t>
    </rPh>
    <rPh sb="5" eb="7">
      <t>サンギョウ</t>
    </rPh>
    <phoneticPr fontId="3"/>
  </si>
  <si>
    <t>北区</t>
    <rPh sb="0" eb="1">
      <t>キタ</t>
    </rPh>
    <rPh sb="1" eb="2">
      <t>ク</t>
    </rPh>
    <phoneticPr fontId="3"/>
  </si>
  <si>
    <t>南区</t>
    <rPh sb="0" eb="1">
      <t>ミナミ</t>
    </rPh>
    <rPh sb="1" eb="2">
      <t>ク</t>
    </rPh>
    <phoneticPr fontId="3"/>
  </si>
  <si>
    <t>区分・年</t>
    <rPh sb="0" eb="2">
      <t>クブン</t>
    </rPh>
    <phoneticPr fontId="3"/>
  </si>
  <si>
    <t>一          般          世          帯</t>
    <rPh sb="0" eb="1">
      <t>イチ</t>
    </rPh>
    <rPh sb="11" eb="12">
      <t>パン</t>
    </rPh>
    <rPh sb="22" eb="23">
      <t>ヨ</t>
    </rPh>
    <rPh sb="33" eb="34">
      <t>オビ</t>
    </rPh>
    <phoneticPr fontId="3"/>
  </si>
  <si>
    <t>区  分</t>
    <rPh sb="0" eb="1">
      <t>ク</t>
    </rPh>
    <rPh sb="3" eb="4">
      <t>ブン</t>
    </rPh>
    <phoneticPr fontId="3"/>
  </si>
  <si>
    <t>（流　入　元）</t>
    <rPh sb="1" eb="2">
      <t>リュウ</t>
    </rPh>
    <rPh sb="3" eb="4">
      <t>イリ</t>
    </rPh>
    <rPh sb="5" eb="6">
      <t>モト</t>
    </rPh>
    <phoneticPr fontId="3"/>
  </si>
  <si>
    <t>（流　出　先）</t>
    <rPh sb="1" eb="2">
      <t>リュウ</t>
    </rPh>
    <rPh sb="3" eb="4">
      <t>デ</t>
    </rPh>
    <rPh sb="5" eb="6">
      <t>サキ</t>
    </rPh>
    <phoneticPr fontId="3"/>
  </si>
  <si>
    <t>世帯数</t>
    <phoneticPr fontId="3"/>
  </si>
  <si>
    <t>人    口</t>
    <rPh sb="0" eb="1">
      <t>ヒト</t>
    </rPh>
    <rPh sb="5" eb="6">
      <t>クチ</t>
    </rPh>
    <phoneticPr fontId="3"/>
  </si>
  <si>
    <t>総数</t>
    <rPh sb="0" eb="1">
      <t>フサ</t>
    </rPh>
    <rPh sb="1" eb="2">
      <t>カズ</t>
    </rPh>
    <phoneticPr fontId="3"/>
  </si>
  <si>
    <t>京都市</t>
    <phoneticPr fontId="3"/>
  </si>
  <si>
    <t>福知山市</t>
    <phoneticPr fontId="3"/>
  </si>
  <si>
    <t>舞鶴市</t>
    <phoneticPr fontId="3"/>
  </si>
  <si>
    <t>綾部市</t>
    <phoneticPr fontId="3"/>
  </si>
  <si>
    <t>宇治市</t>
    <phoneticPr fontId="3"/>
  </si>
  <si>
    <t>宮津市</t>
    <phoneticPr fontId="3"/>
  </si>
  <si>
    <t>亀岡市</t>
    <phoneticPr fontId="3"/>
  </si>
  <si>
    <t>城陽市</t>
    <phoneticPr fontId="3"/>
  </si>
  <si>
    <t>向日市</t>
    <phoneticPr fontId="3"/>
  </si>
  <si>
    <t>長岡京市</t>
    <phoneticPr fontId="3"/>
  </si>
  <si>
    <t>八幡市</t>
    <phoneticPr fontId="3"/>
  </si>
  <si>
    <t>京田辺市</t>
    <phoneticPr fontId="3"/>
  </si>
  <si>
    <t>京丹後市</t>
    <phoneticPr fontId="3"/>
  </si>
  <si>
    <t>大山崎町</t>
    <phoneticPr fontId="3"/>
  </si>
  <si>
    <t>久御山町</t>
    <phoneticPr fontId="3"/>
  </si>
  <si>
    <t>井手町</t>
    <phoneticPr fontId="3"/>
  </si>
  <si>
    <t>笠置町</t>
    <phoneticPr fontId="3"/>
  </si>
  <si>
    <t>和束町</t>
    <phoneticPr fontId="3"/>
  </si>
  <si>
    <t>精華町</t>
    <phoneticPr fontId="3"/>
  </si>
  <si>
    <t>南山城村</t>
    <phoneticPr fontId="3"/>
  </si>
  <si>
    <t>伊根町</t>
    <phoneticPr fontId="3"/>
  </si>
  <si>
    <t>（つづき）</t>
    <phoneticPr fontId="3"/>
  </si>
  <si>
    <t>世    帯</t>
    <phoneticPr fontId="3"/>
  </si>
  <si>
    <t>注１　一般世帯は世帯総数から施設等の世帯、世帯の種類不詳を除いたもの。</t>
    <phoneticPr fontId="3"/>
  </si>
  <si>
    <t>病院・診療所の
入　所　者</t>
    <phoneticPr fontId="3"/>
  </si>
  <si>
    <t>社会施設の
入所者</t>
    <phoneticPr fontId="3"/>
  </si>
  <si>
    <t>その他</t>
    <phoneticPr fontId="3"/>
  </si>
  <si>
    <t>60～64</t>
    <phoneticPr fontId="3"/>
  </si>
  <si>
    <t>65～69</t>
    <phoneticPr fontId="3"/>
  </si>
  <si>
    <t>75～79</t>
    <phoneticPr fontId="3"/>
  </si>
  <si>
    <t>80～84</t>
    <phoneticPr fontId="3"/>
  </si>
  <si>
    <t>＝</t>
    <phoneticPr fontId="3"/>
  </si>
  <si>
    <t>×</t>
    <phoneticPr fontId="3"/>
  </si>
  <si>
    <t xml:space="preserve"> 京田辺市に常住する
 就業者・通学者</t>
    <rPh sb="1" eb="5">
      <t>キョウタナベシ</t>
    </rPh>
    <rPh sb="6" eb="8">
      <t>ジョウジュウ</t>
    </rPh>
    <rPh sb="12" eb="15">
      <t>シュウギョウシャ</t>
    </rPh>
    <rPh sb="16" eb="19">
      <t>ツウガクシャ</t>
    </rPh>
    <phoneticPr fontId="3"/>
  </si>
  <si>
    <t xml:space="preserve"> 京田辺市で
 従業・通学する者</t>
    <rPh sb="1" eb="5">
      <t>キョウタナベシ</t>
    </rPh>
    <rPh sb="8" eb="10">
      <t>ジュウギョウ</t>
    </rPh>
    <rPh sb="11" eb="13">
      <t>ツウガク</t>
    </rPh>
    <rPh sb="15" eb="16">
      <t>モノ</t>
    </rPh>
    <phoneticPr fontId="3"/>
  </si>
  <si>
    <t xml:space="preserve"> 　京田辺市に常住</t>
    <rPh sb="2" eb="6">
      <t>キョウタナベシ</t>
    </rPh>
    <rPh sb="7" eb="9">
      <t>ジョウジュウ</t>
    </rPh>
    <phoneticPr fontId="3"/>
  </si>
  <si>
    <t xml:space="preserve"> 　他市区町村に常住</t>
    <rPh sb="2" eb="3">
      <t>タ</t>
    </rPh>
    <rPh sb="3" eb="7">
      <t>シチョウソン</t>
    </rPh>
    <rPh sb="8" eb="10">
      <t>ジョウジュウ</t>
    </rPh>
    <phoneticPr fontId="3"/>
  </si>
  <si>
    <t>　 京田辺市で従業・通学</t>
    <rPh sb="2" eb="6">
      <t>キョウタナベシ</t>
    </rPh>
    <rPh sb="7" eb="9">
      <t>ジュウギョウ</t>
    </rPh>
    <rPh sb="10" eb="12">
      <t>ツウガク</t>
    </rPh>
    <phoneticPr fontId="3"/>
  </si>
  <si>
    <t xml:space="preserve"> 　他市区町村で従業・通学</t>
    <rPh sb="2" eb="3">
      <t>タ</t>
    </rPh>
    <rPh sb="3" eb="7">
      <t>シチョウソン</t>
    </rPh>
    <rPh sb="8" eb="10">
      <t>ジュウギョウ</t>
    </rPh>
    <rPh sb="11" eb="13">
      <t>ツウガク</t>
    </rPh>
    <phoneticPr fontId="3"/>
  </si>
  <si>
    <t>注１　人口集中地区とは、国勢調査区のうち人口密度が１k㎡あたり ４，０００人以上の</t>
    <rPh sb="0" eb="1">
      <t>チュウ</t>
    </rPh>
    <phoneticPr fontId="3"/>
  </si>
  <si>
    <t>　　　 調査区が隣接し、その人口が ５，０００人以上になる地域。</t>
    <phoneticPr fontId="3"/>
  </si>
  <si>
    <t xml:space="preserve">注１　京都市右京区の数値はH17.4.1に合併した旧京北町の数値を、福知山市の数値は </t>
    <rPh sb="0" eb="1">
      <t>チュウ</t>
    </rPh>
    <rPh sb="3" eb="6">
      <t>キョウトシ</t>
    </rPh>
    <rPh sb="25" eb="26">
      <t>キュウ</t>
    </rPh>
    <rPh sb="34" eb="37">
      <t>フクチヤマ</t>
    </rPh>
    <phoneticPr fontId="3"/>
  </si>
  <si>
    <t xml:space="preserve">        H18.1.1に合併した旧園部町、旧八木町、旧日吉町 、旧美山町の数値を、木津川</t>
    <rPh sb="36" eb="37">
      <t>キュウ</t>
    </rPh>
    <phoneticPr fontId="3"/>
  </si>
  <si>
    <t>注１　京都市右京区の数値は H17.4.1に合併した旧京北町の数値を、南丹市の数値は、</t>
    <rPh sb="0" eb="1">
      <t>チュウ</t>
    </rPh>
    <rPh sb="3" eb="6">
      <t>キョウトシ</t>
    </rPh>
    <rPh sb="26" eb="27">
      <t>キュウ</t>
    </rPh>
    <phoneticPr fontId="3"/>
  </si>
  <si>
    <t>注１　一般世帯は世帯総数から施設等の世帯、世帯の種類不詳を除いたもの。</t>
    <phoneticPr fontId="3"/>
  </si>
  <si>
    <t>70～74</t>
    <phoneticPr fontId="3"/>
  </si>
  <si>
    <t xml:space="preserve">        ぞれ足しあげたものである。</t>
    <phoneticPr fontId="3"/>
  </si>
  <si>
    <t>男</t>
  </si>
  <si>
    <t>女</t>
  </si>
  <si>
    <t>総　数</t>
    <phoneticPr fontId="3"/>
  </si>
  <si>
    <t>区　分</t>
    <rPh sb="0" eb="1">
      <t>ク</t>
    </rPh>
    <rPh sb="2" eb="3">
      <t>ブン</t>
    </rPh>
    <phoneticPr fontId="3"/>
  </si>
  <si>
    <t>（再掲）
３世代世帯</t>
    <rPh sb="1" eb="3">
      <t>サイケイ</t>
    </rPh>
    <phoneticPr fontId="3"/>
  </si>
  <si>
    <t>学術研究・専門・技術サービス業</t>
    <phoneticPr fontId="3"/>
  </si>
  <si>
    <t>生活関連サービス業・娯楽業</t>
    <phoneticPr fontId="3"/>
  </si>
  <si>
    <t>注３　日本標準産業分類第12回改訂(平成19年11月)により、学術研究・専門・技術サービス業、生活関連サービス業・娯楽業が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1" eb="12">
      <t>ダイ</t>
    </rPh>
    <rPh sb="14" eb="15">
      <t>カイ</t>
    </rPh>
    <rPh sb="15" eb="17">
      <t>カイテイ</t>
    </rPh>
    <phoneticPr fontId="3"/>
  </si>
  <si>
    <t>注１　総数には労働力状態不詳を含む。</t>
    <phoneticPr fontId="3"/>
  </si>
  <si>
    <t>注２　雇人のない業主には、家庭内職者を含む。</t>
    <rPh sb="0" eb="1">
      <t>チュウ</t>
    </rPh>
    <rPh sb="3" eb="4">
      <t>ヤトイ</t>
    </rPh>
    <rPh sb="4" eb="5">
      <t>ニン</t>
    </rPh>
    <rPh sb="8" eb="10">
      <t>ギョウシュ</t>
    </rPh>
    <rPh sb="13" eb="15">
      <t>カテイ</t>
    </rPh>
    <rPh sb="15" eb="17">
      <t>ナイショク</t>
    </rPh>
    <rPh sb="17" eb="18">
      <t>シャ</t>
    </rPh>
    <rPh sb="19" eb="20">
      <t>フク</t>
    </rPh>
    <phoneticPr fontId="3"/>
  </si>
  <si>
    <t>注２　京丹波町の数値はH17.10.11に合併した旧丹波町、旧瑞穂町、旧和知町の数値を、</t>
    <rPh sb="0" eb="1">
      <t>チュウ</t>
    </rPh>
    <phoneticPr fontId="3"/>
  </si>
  <si>
    <t>　　　 福知山市の数値はH18.1.1に合併した旧三和町、旧夜久野町、旧大江町の数値を、</t>
    <phoneticPr fontId="3"/>
  </si>
  <si>
    <t>学術研究・専門・技術サービス業</t>
    <phoneticPr fontId="3"/>
  </si>
  <si>
    <t>生活関連サービス業・娯楽業</t>
    <phoneticPr fontId="3"/>
  </si>
  <si>
    <t xml:space="preserve">        新設。</t>
    <rPh sb="8" eb="10">
      <t>シンセツ</t>
    </rPh>
    <phoneticPr fontId="3"/>
  </si>
  <si>
    <t>注２  日本標準産業分類第11回改訂(平成14年３月)により、運輸・通信業 は情報通信業 、運輸業 の２分類に、サービス業 は、</t>
    <rPh sb="0" eb="1">
      <t>チュウ</t>
    </rPh>
    <rPh sb="31" eb="33">
      <t>ウンユ</t>
    </rPh>
    <rPh sb="34" eb="36">
      <t>ツウシン</t>
    </rPh>
    <rPh sb="36" eb="37">
      <t>ギョウ</t>
    </rPh>
    <rPh sb="39" eb="41">
      <t>ジョウホウ</t>
    </rPh>
    <rPh sb="41" eb="43">
      <t>ツウシン</t>
    </rPh>
    <rPh sb="43" eb="44">
      <t>ギョウ</t>
    </rPh>
    <rPh sb="46" eb="49">
      <t>ウンユギョウ</t>
    </rPh>
    <rPh sb="52" eb="54">
      <t>ブンルイ</t>
    </rPh>
    <phoneticPr fontId="3"/>
  </si>
  <si>
    <t xml:space="preserve">        飲食店・宿泊業、医療・福祉、教育・学習支援業、複合サービス業、サービス業（他に分類されないもの）の５分類となる。</t>
    <phoneticPr fontId="3"/>
  </si>
  <si>
    <t>　　　 南丹市の数値は H18.1.1に合併した旧園部町、旧八木町、旧日吉町、旧美山町の数値を、</t>
    <rPh sb="34" eb="35">
      <t>キュウ</t>
    </rPh>
    <rPh sb="39" eb="40">
      <t>キュウ</t>
    </rPh>
    <phoneticPr fontId="3"/>
  </si>
  <si>
    <t>　　　 与謝野町の数値は H18.3.1に合併した旧加悦町、旧岩滝町、旧野田川町の数値を、</t>
    <phoneticPr fontId="3"/>
  </si>
  <si>
    <t>　　　 木津川市の数値はH19.3.12に合併した旧木津町、旧加茂町、旧山城町の数値を、それぞれ足しあげたものである。</t>
    <phoneticPr fontId="3"/>
  </si>
  <si>
    <t xml:space="preserve">        市の数値はH19.3.12に合併した旧木津町、旧加茂町、旧山城町の数値を、それ　</t>
    <phoneticPr fontId="3"/>
  </si>
  <si>
    <t xml:space="preserve">        H18.1.1に合併した 旧三和町、旧夜久野町、旧大江町の数値を、南丹市の数値は</t>
    <rPh sb="32" eb="33">
      <t>キュウ</t>
    </rPh>
    <phoneticPr fontId="3"/>
  </si>
  <si>
    <t xml:space="preserve">        H18.1.1に合併した 旧園部町、旧八木町、旧日吉町、旧美山町の数値を、木津川</t>
    <phoneticPr fontId="3"/>
  </si>
  <si>
    <t xml:space="preserve">       ぞれ足しあげたものである。　　</t>
    <phoneticPr fontId="3"/>
  </si>
  <si>
    <t xml:space="preserve">       市の数値は、H19.3.12に合併した旧木津町、旧加茂町、旧山城町の数値を、それ</t>
    <phoneticPr fontId="3"/>
  </si>
  <si>
    <t>65歳以上の高齢単身者数</t>
    <rPh sb="2" eb="5">
      <t>サイイジョウ</t>
    </rPh>
    <rPh sb="6" eb="8">
      <t>コウレイ</t>
    </rPh>
    <rPh sb="8" eb="10">
      <t>タンシン</t>
    </rPh>
    <rPh sb="10" eb="11">
      <t>シャ</t>
    </rPh>
    <rPh sb="11" eb="12">
      <t>スウ</t>
    </rPh>
    <phoneticPr fontId="3"/>
  </si>
  <si>
    <t>男の単身者数</t>
    <rPh sb="0" eb="1">
      <t>オトコ</t>
    </rPh>
    <rPh sb="2" eb="5">
      <t>タンシンシャ</t>
    </rPh>
    <rPh sb="5" eb="6">
      <t>カズ</t>
    </rPh>
    <phoneticPr fontId="3"/>
  </si>
  <si>
    <t>女の単身者数</t>
    <rPh sb="0" eb="1">
      <t>オンナ</t>
    </rPh>
    <rPh sb="2" eb="4">
      <t>タンシン</t>
    </rPh>
    <rPh sb="4" eb="5">
      <t>シャ</t>
    </rPh>
    <rPh sb="5" eb="6">
      <t>カズ</t>
    </rPh>
    <phoneticPr fontId="3"/>
  </si>
  <si>
    <t>総                               数</t>
    <rPh sb="0" eb="1">
      <t>フサ</t>
    </rPh>
    <rPh sb="32" eb="33">
      <t>カズ</t>
    </rPh>
    <phoneticPr fontId="3"/>
  </si>
  <si>
    <t>就業者
割合</t>
    <rPh sb="0" eb="3">
      <t>シュウギョウシャ</t>
    </rPh>
    <rPh sb="4" eb="6">
      <t>ワリアイ</t>
    </rPh>
    <phoneticPr fontId="3"/>
  </si>
  <si>
    <t>平成12年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</si>
  <si>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</si>
  <si>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６歳未満
世帯員のいる
一般世帯</t>
    <rPh sb="0" eb="4">
      <t>６サイミマン</t>
    </rPh>
    <rPh sb="5" eb="8">
      <t>セタイイン</t>
    </rPh>
    <rPh sb="12" eb="14">
      <t>イッパン</t>
    </rPh>
    <rPh sb="14" eb="16">
      <t>セタイ</t>
    </rPh>
    <phoneticPr fontId="3"/>
  </si>
  <si>
    <t>18歳未満
世帯員のいる
一般世帯</t>
    <rPh sb="2" eb="5">
      <t>６サイミマン</t>
    </rPh>
    <rPh sb="6" eb="9">
      <t>セタイイン</t>
    </rPh>
    <rPh sb="13" eb="15">
      <t>イッパン</t>
    </rPh>
    <rPh sb="15" eb="17">
      <t>セタイ</t>
    </rPh>
    <phoneticPr fontId="3"/>
  </si>
  <si>
    <t xml:space="preserve"> 65～69歳</t>
    <rPh sb="6" eb="7">
      <t>サイ</t>
    </rPh>
    <phoneticPr fontId="3"/>
  </si>
  <si>
    <t>60歳未満</t>
    <rPh sb="2" eb="3">
      <t>サイ</t>
    </rPh>
    <rPh sb="3" eb="5">
      <t>ミマン</t>
    </rPh>
    <phoneticPr fontId="3"/>
  </si>
  <si>
    <t>妻</t>
    <rPh sb="0" eb="1">
      <t>ツマ</t>
    </rPh>
    <phoneticPr fontId="3"/>
  </si>
  <si>
    <t>平成２７年</t>
    <rPh sb="0" eb="2">
      <t>ヘイセイ</t>
    </rPh>
    <phoneticPr fontId="3"/>
  </si>
  <si>
    <t>夫婦とひとり親
から成る世帯</t>
    <rPh sb="0" eb="2">
      <t>フウフ</t>
    </rPh>
    <rPh sb="6" eb="7">
      <t>オヤ</t>
    </rPh>
    <rPh sb="10" eb="11">
      <t>ナ</t>
    </rPh>
    <rPh sb="12" eb="14">
      <t>セタイ</t>
    </rPh>
    <phoneticPr fontId="3"/>
  </si>
  <si>
    <t>１０人以上</t>
    <rPh sb="0" eb="5">
      <t>１０ニンイジョウ</t>
    </rPh>
    <phoneticPr fontId="3"/>
  </si>
  <si>
    <t>夫婦・子どもとひとり親
から成る世帯</t>
    <rPh sb="0" eb="2">
      <t>フウフ</t>
    </rPh>
    <rPh sb="3" eb="4">
      <t>コ</t>
    </rPh>
    <rPh sb="10" eb="11">
      <t>オヤ</t>
    </rPh>
    <rPh sb="14" eb="15">
      <t>ナ</t>
    </rPh>
    <rPh sb="16" eb="18">
      <t>セタイ</t>
    </rPh>
    <phoneticPr fontId="3"/>
  </si>
  <si>
    <t>フィリピン</t>
    <phoneticPr fontId="3"/>
  </si>
  <si>
    <t>タイ</t>
    <phoneticPr fontId="3"/>
  </si>
  <si>
    <t>インドネシア</t>
    <phoneticPr fontId="3"/>
  </si>
  <si>
    <t>ベトナム</t>
    <phoneticPr fontId="3"/>
  </si>
  <si>
    <t>宇治田原町</t>
    <phoneticPr fontId="3"/>
  </si>
  <si>
    <t>平成27年</t>
    <rPh sb="0" eb="2">
      <t>ヘイセイ</t>
    </rPh>
    <rPh sb="4" eb="5">
      <t>ネン</t>
    </rPh>
    <phoneticPr fontId="3"/>
  </si>
  <si>
    <t>１３．夫の年齢（５歳階級）・妻の年齢（５歳階級）別夫婦のみの世帯数</t>
    <rPh sb="3" eb="4">
      <t>オット</t>
    </rPh>
    <rPh sb="5" eb="7">
      <t>ネンレイ</t>
    </rPh>
    <rPh sb="9" eb="10">
      <t>サイ</t>
    </rPh>
    <rPh sb="10" eb="12">
      <t>カイキュウ</t>
    </rPh>
    <rPh sb="14" eb="15">
      <t>ツマ</t>
    </rPh>
    <rPh sb="16" eb="18">
      <t>ネンレイ</t>
    </rPh>
    <rPh sb="24" eb="25">
      <t>ベツ</t>
    </rPh>
    <rPh sb="25" eb="27">
      <t>フウフ</t>
    </rPh>
    <rPh sb="30" eb="33">
      <t>セタイスウ</t>
    </rPh>
    <phoneticPr fontId="3"/>
  </si>
  <si>
    <t>１人　</t>
    <rPh sb="0" eb="2">
      <t>１ニン</t>
    </rPh>
    <phoneticPr fontId="3"/>
  </si>
  <si>
    <t>２人　</t>
    <rPh sb="0" eb="2">
      <t>２ニン</t>
    </rPh>
    <phoneticPr fontId="3"/>
  </si>
  <si>
    <t>４人　</t>
    <rPh sb="0" eb="2">
      <t>４ニン</t>
    </rPh>
    <phoneticPr fontId="3"/>
  </si>
  <si>
    <t>３人　</t>
    <rPh sb="0" eb="2">
      <t>３ニン</t>
    </rPh>
    <phoneticPr fontId="3"/>
  </si>
  <si>
    <t>５人　</t>
    <rPh sb="0" eb="2">
      <t>５ニン</t>
    </rPh>
    <phoneticPr fontId="3"/>
  </si>
  <si>
    <t>６人　</t>
    <rPh sb="0" eb="2">
      <t>６ニン</t>
    </rPh>
    <phoneticPr fontId="3"/>
  </si>
  <si>
    <t>７人　</t>
    <rPh sb="1" eb="2">
      <t>ニン</t>
    </rPh>
    <phoneticPr fontId="3"/>
  </si>
  <si>
    <t>８人　</t>
    <rPh sb="0" eb="2">
      <t>８ニン</t>
    </rPh>
    <phoneticPr fontId="3"/>
  </si>
  <si>
    <t>９人　</t>
    <rPh sb="0" eb="2">
      <t>９ニン</t>
    </rPh>
    <phoneticPr fontId="3"/>
  </si>
  <si>
    <t>平成27年
人  口</t>
    <rPh sb="0" eb="2">
      <t>ヘイセイ</t>
    </rPh>
    <rPh sb="4" eb="5">
      <t>ネン</t>
    </rPh>
    <rPh sb="6" eb="7">
      <t>ヒト</t>
    </rPh>
    <rPh sb="9" eb="10">
      <t>クチ</t>
    </rPh>
    <phoneticPr fontId="3"/>
  </si>
  <si>
    <t>平成27年
～令和2年
人口増減</t>
    <rPh sb="0" eb="2">
      <t>ヘイセイ</t>
    </rPh>
    <rPh sb="4" eb="5">
      <t>ネン</t>
    </rPh>
    <rPh sb="7" eb="9">
      <t>レイワ</t>
    </rPh>
    <phoneticPr fontId="3"/>
  </si>
  <si>
    <t>平成17年</t>
    <rPh sb="0" eb="2">
      <t>ヘイセイ</t>
    </rPh>
    <rPh sb="4" eb="5">
      <t>ネン</t>
    </rPh>
    <phoneticPr fontId="3"/>
  </si>
  <si>
    <t>成22年</t>
    <rPh sb="0" eb="1">
      <t>シゲル</t>
    </rPh>
    <rPh sb="3" eb="4">
      <t>ネン</t>
    </rPh>
    <phoneticPr fontId="3"/>
  </si>
  <si>
    <t>平成27年</t>
    <phoneticPr fontId="3"/>
  </si>
  <si>
    <t>令和2年</t>
    <rPh sb="0" eb="2">
      <t>レイワ</t>
    </rPh>
    <rPh sb="3" eb="4">
      <t>ネン</t>
    </rPh>
    <phoneticPr fontId="3"/>
  </si>
  <si>
    <t>平成27年</t>
    <phoneticPr fontId="3"/>
  </si>
  <si>
    <t>27年</t>
  </si>
  <si>
    <t>令和</t>
    <rPh sb="0" eb="2">
      <t>レイワ</t>
    </rPh>
    <phoneticPr fontId="3"/>
  </si>
  <si>
    <t>2年</t>
    <rPh sb="1" eb="2">
      <t>ネン</t>
    </rPh>
    <phoneticPr fontId="3"/>
  </si>
  <si>
    <t>平成22年</t>
    <phoneticPr fontId="3"/>
  </si>
  <si>
    <t>（令和２年１０月１日現在調）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2" eb="13">
      <t>シラ</t>
    </rPh>
    <phoneticPr fontId="3"/>
  </si>
  <si>
    <t>-</t>
  </si>
  <si>
    <t>令和２年</t>
    <rPh sb="0" eb="2">
      <t>レイワ</t>
    </rPh>
    <rPh sb="3" eb="4">
      <t>ネン</t>
    </rPh>
    <phoneticPr fontId="3"/>
  </si>
  <si>
    <t>平成１２年</t>
    <phoneticPr fontId="3"/>
  </si>
  <si>
    <t>平成１７年</t>
    <phoneticPr fontId="3"/>
  </si>
  <si>
    <t>平成２２年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</si>
  <si>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</si>
  <si>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</si>
  <si>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</si>
  <si>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</si>
  <si>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</si>
  <si>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</si>
  <si>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</si>
  <si>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</si>
  <si>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</si>
  <si>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</si>
  <si>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</si>
  <si>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</si>
  <si>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1</t>
    <phoneticPr fontId="3"/>
  </si>
  <si>
    <t>平成７年</t>
    <rPh sb="0" eb="4">
      <t>ヘイセイ７ネン</t>
    </rPh>
    <phoneticPr fontId="3"/>
  </si>
  <si>
    <t>平成１７年</t>
  </si>
  <si>
    <t>平成２２年</t>
    <rPh sb="0" eb="2">
      <t>ヘイセイ</t>
    </rPh>
    <rPh sb="4" eb="5">
      <t>ネン</t>
    </rPh>
    <phoneticPr fontId="3"/>
  </si>
  <si>
    <t>平成２２年
　～２７年
増 減 数</t>
    <rPh sb="0" eb="2">
      <t>ヘイセイ</t>
    </rPh>
    <rPh sb="4" eb="5">
      <t>ネン</t>
    </rPh>
    <rPh sb="10" eb="11">
      <t>ネン</t>
    </rPh>
    <rPh sb="12" eb="13">
      <t>ゾウ</t>
    </rPh>
    <rPh sb="14" eb="15">
      <t>ゲン</t>
    </rPh>
    <rPh sb="16" eb="17">
      <t>スウ</t>
    </rPh>
    <phoneticPr fontId="3"/>
  </si>
  <si>
    <t>…</t>
    <phoneticPr fontId="3"/>
  </si>
  <si>
    <t>…</t>
    <phoneticPr fontId="3"/>
  </si>
  <si>
    <t>（平成２７年１０月１日現在調）</t>
    <rPh sb="1" eb="3">
      <t>ヘイセイ</t>
    </rPh>
    <rPh sb="5" eb="6">
      <t>ヘイセイナナネン</t>
    </rPh>
    <rPh sb="8" eb="9">
      <t>ガツ</t>
    </rPh>
    <rPh sb="10" eb="11">
      <t>ニチ</t>
    </rPh>
    <rPh sb="11" eb="13">
      <t>ゲンザイ</t>
    </rPh>
    <rPh sb="13" eb="14">
      <t>シラ</t>
    </rPh>
    <phoneticPr fontId="3"/>
  </si>
  <si>
    <t>-</t>
    <phoneticPr fontId="3"/>
  </si>
  <si>
    <t>-</t>
    <phoneticPr fontId="3"/>
  </si>
  <si>
    <t>-</t>
    <phoneticPr fontId="3"/>
  </si>
  <si>
    <t>2</t>
    <phoneticPr fontId="3"/>
  </si>
  <si>
    <t>-</t>
    <phoneticPr fontId="3"/>
  </si>
  <si>
    <t>平成22年</t>
    <rPh sb="0" eb="2">
      <t>ヘイセイ</t>
    </rPh>
    <rPh sb="4" eb="5">
      <t>ネン</t>
    </rPh>
    <phoneticPr fontId="3"/>
  </si>
  <si>
    <t>平成２7年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</si>
</sst>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 &quot;¥&quot;* #,##0_ ;_ &quot;¥&quot;* \-#,##0_ ;_ &quot;¥&quot;* &quot;-&quot;_ ;_ @_ "/>
    <numFmt numFmtId="176" formatCode="#,##0_ "/>
    <numFmt numFmtId="177" formatCode="#,##0;&quot;△ &quot;#,##0"/>
    <numFmt numFmtId="178" formatCode="#,##0.00_ "/>
    <numFmt numFmtId="179" formatCode="#,##0_);[Red]\(#,##0\)"/>
    <numFmt numFmtId="180" formatCode="#,##0.0_ "/>
    <numFmt numFmtId="181" formatCode="#,##0.0_);[Red]\(#,##0.0\)"/>
    <numFmt numFmtId="182" formatCode="#,##0.0;&quot;△ &quot;#,##0.0"/>
    <numFmt numFmtId="183" formatCode="0.0;&quot;△ &quot;0.0"/>
    <numFmt numFmtId="184" formatCode="#,##0_ ;[Red]\-#,##0\ "/>
    <numFmt numFmtId="185" formatCode="#,##0_ ;\-#,##0\ ;\-\ "/>
    <numFmt numFmtId="186" formatCode="#,##0_ ;&quot;△&quot;#,##0\ ;\-\ "/>
    <numFmt numFmtId="187" formatCode="0.0\ "/>
    <numFmt numFmtId="188" formatCode="@\ "/>
    <numFmt numFmtId="189" formatCode="0_);[Red]\(0\)"/>
    <numFmt numFmtId="190" formatCode="\ @\ "/>
    <numFmt numFmtId="191" formatCode="#,##0\ ;&quot;△ &quot;#,##0\ "/>
    <numFmt numFmtId="192" formatCode="#,##0.0\ ;&quot;△ &quot;#,##0.0\ "/>
    <numFmt numFmtId="193" formatCode="_ * #,##0_ ;_ * \-#,##0_ ;_ * &quot;-&quot;_ ;_ @_ \ "/>
    <numFmt numFmtId="194" formatCode="_ * #,##0_ ;_ * &quot;△&quot;#,##0_ ;_ * &quot;-&quot;_ ;_ @_ "/>
    <numFmt numFmtId="195" formatCode="_ * #,##0.0_ ;_ * &quot;△&quot;#,##0.0_ ;_ * &quot;-&quot;_ ;_ @_ "/>
    <numFmt numFmtId="196" formatCode="#,##0\ ;&quot;△&quot;#,##0\ ;\-\ "/>
    <numFmt numFmtId="197" formatCode="#,##0\ ;&quot;△&quot;#,##0\ ;&quot;-&quot;\ ;@\ "/>
    <numFmt numFmtId="198" formatCode="#,##0.00\ ;&quot;△&quot;#,##0.00\ ;&quot;-&quot;\ ;@\ "/>
    <numFmt numFmtId="199" formatCode="#,##0.0\ ;&quot;△&quot;#,##0.0\ ;\-\ "/>
    <numFmt numFmtId="200" formatCode="_ * #,##0.00_ ;_ * \-#,##0.00_ ;_ * &quot;-&quot;_ ;_ @_ \ "/>
    <numFmt numFmtId="201" formatCode="&quot;平&quot;&quot;成&quot;\ #,##0&quot;年&quot;"/>
    <numFmt numFmtId="202" formatCode="0.00_ "/>
    <numFmt numFmtId="203" formatCode="&quot;令&quot;&quot;和&quot;\ #,##0&quot;年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996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181" fontId="4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 shrinkToFit="1"/>
    </xf>
    <xf numFmtId="0" fontId="8" fillId="0" borderId="17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84" fontId="8" fillId="0" borderId="0" xfId="1" quotePrefix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right" vertical="center" indent="1"/>
    </xf>
    <xf numFmtId="182" fontId="4" fillId="0" borderId="0" xfId="0" applyNumberFormat="1" applyFont="1" applyFill="1" applyBorder="1" applyAlignment="1">
      <alignment horizontal="right" vertical="center" inden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177" fontId="15" fillId="0" borderId="1" xfId="2" applyNumberFormat="1" applyFont="1" applyFill="1" applyBorder="1" applyAlignment="1">
      <alignment horizontal="distributed" vertical="center" indent="1"/>
    </xf>
    <xf numFmtId="177" fontId="15" fillId="0" borderId="0" xfId="2" applyNumberFormat="1" applyFont="1" applyFill="1" applyBorder="1" applyAlignment="1">
      <alignment horizontal="distributed" vertical="center" indent="1"/>
    </xf>
    <xf numFmtId="177" fontId="15" fillId="0" borderId="7" xfId="2" applyNumberFormat="1" applyFont="1" applyFill="1" applyBorder="1" applyAlignment="1">
      <alignment horizontal="distributed" vertical="center" indent="1"/>
    </xf>
    <xf numFmtId="177" fontId="15" fillId="0" borderId="1" xfId="2" applyNumberFormat="1" applyFont="1" applyFill="1" applyBorder="1" applyAlignment="1">
      <alignment horizontal="distributed" vertical="center" wrapText="1" indent="1"/>
    </xf>
    <xf numFmtId="177" fontId="15" fillId="0" borderId="0" xfId="2" applyNumberFormat="1" applyFont="1" applyFill="1" applyBorder="1" applyAlignment="1">
      <alignment horizontal="distributed" vertical="center" wrapText="1" indent="1"/>
    </xf>
    <xf numFmtId="177" fontId="15" fillId="0" borderId="7" xfId="2" applyNumberFormat="1" applyFont="1" applyFill="1" applyBorder="1" applyAlignment="1">
      <alignment horizontal="distributed" vertical="center" wrapText="1" indent="1"/>
    </xf>
    <xf numFmtId="0" fontId="8" fillId="0" borderId="1" xfId="0" applyFont="1" applyFill="1" applyBorder="1" applyAlignment="1">
      <alignment horizontal="distributed" vertical="center" wrapText="1" indent="1"/>
    </xf>
    <xf numFmtId="0" fontId="8" fillId="0" borderId="0" xfId="0" applyFont="1" applyFill="1" applyBorder="1" applyAlignment="1">
      <alignment horizontal="distributed" vertical="center" wrapText="1" indent="1"/>
    </xf>
    <xf numFmtId="0" fontId="8" fillId="0" borderId="7" xfId="0" applyFont="1" applyFill="1" applyBorder="1" applyAlignment="1">
      <alignment horizontal="distributed" vertical="center" wrapText="1" indent="1"/>
    </xf>
    <xf numFmtId="0" fontId="7" fillId="0" borderId="0" xfId="2" applyFont="1" applyFill="1" applyAlignment="1">
      <alignment vertical="center"/>
    </xf>
    <xf numFmtId="177" fontId="8" fillId="0" borderId="0" xfId="2" applyNumberFormat="1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distributed" vertical="center" wrapText="1" indent="1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 shrinkToFit="1"/>
    </xf>
    <xf numFmtId="176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wrapText="1" indent="2"/>
    </xf>
    <xf numFmtId="0" fontId="8" fillId="0" borderId="7" xfId="0" applyFont="1" applyFill="1" applyBorder="1" applyAlignment="1">
      <alignment horizontal="distributed" vertical="center" wrapText="1" indent="2"/>
    </xf>
    <xf numFmtId="0" fontId="8" fillId="0" borderId="1" xfId="0" applyFont="1" applyFill="1" applyBorder="1" applyAlignment="1">
      <alignment horizontal="distributed" vertical="center" wrapText="1" indent="3"/>
    </xf>
    <xf numFmtId="0" fontId="8" fillId="0" borderId="0" xfId="0" applyFont="1" applyFill="1" applyBorder="1" applyAlignment="1">
      <alignment horizontal="distributed" vertical="center" wrapText="1" indent="2"/>
    </xf>
    <xf numFmtId="0" fontId="8" fillId="0" borderId="7" xfId="0" applyFont="1" applyFill="1" applyBorder="1" applyAlignment="1">
      <alignment horizontal="distributed" vertical="center" wrapText="1" indent="3"/>
    </xf>
    <xf numFmtId="0" fontId="8" fillId="0" borderId="1" xfId="0" applyFont="1" applyFill="1" applyBorder="1" applyAlignment="1">
      <alignment horizontal="left" vertical="center" wrapText="1" indent="3"/>
    </xf>
    <xf numFmtId="0" fontId="7" fillId="0" borderId="0" xfId="0" applyFont="1" applyFill="1" applyBorder="1" applyAlignment="1">
      <alignment horizontal="distributed" vertical="center" wrapText="1" indent="2"/>
    </xf>
    <xf numFmtId="0" fontId="7" fillId="0" borderId="7" xfId="0" applyFont="1" applyFill="1" applyBorder="1" applyAlignment="1">
      <alignment horizontal="distributed" vertical="center" wrapText="1" indent="2"/>
    </xf>
    <xf numFmtId="0" fontId="8" fillId="0" borderId="2" xfId="0" applyFont="1" applyFill="1" applyBorder="1" applyAlignment="1">
      <alignment horizontal="distributed" vertical="center" wrapText="1" indent="1"/>
    </xf>
    <xf numFmtId="0" fontId="8" fillId="0" borderId="8" xfId="0" applyFont="1" applyFill="1" applyBorder="1" applyAlignment="1">
      <alignment horizontal="distributed" vertical="center" wrapText="1" indent="1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indent="1"/>
    </xf>
    <xf numFmtId="200" fontId="8" fillId="0" borderId="0" xfId="0" applyNumberFormat="1" applyFont="1" applyFill="1" applyBorder="1" applyAlignment="1">
      <alignment horizontal="right" vertical="center" indent="1"/>
    </xf>
    <xf numFmtId="193" fontId="8" fillId="0" borderId="0" xfId="0" applyNumberFormat="1" applyFont="1" applyFill="1" applyBorder="1" applyAlignment="1">
      <alignment horizontal="right" vertical="center" indent="1"/>
    </xf>
    <xf numFmtId="177" fontId="19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indent="2"/>
    </xf>
    <xf numFmtId="0" fontId="15" fillId="0" borderId="0" xfId="0" applyFont="1" applyFill="1" applyBorder="1" applyAlignment="1">
      <alignment horizontal="distributed" vertical="center" indent="2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top" wrapText="1"/>
    </xf>
    <xf numFmtId="0" fontId="8" fillId="0" borderId="3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distributed" vertical="center" indent="1"/>
    </xf>
    <xf numFmtId="177" fontId="8" fillId="0" borderId="7" xfId="2" applyNumberFormat="1" applyFont="1" applyFill="1" applyBorder="1" applyAlignment="1">
      <alignment horizontal="distributed" vertical="center" indent="1"/>
    </xf>
    <xf numFmtId="177" fontId="8" fillId="0" borderId="1" xfId="2" applyNumberFormat="1" applyFont="1" applyFill="1" applyBorder="1" applyAlignment="1">
      <alignment horizontal="distributed" vertical="center" indent="1"/>
    </xf>
    <xf numFmtId="0" fontId="8" fillId="0" borderId="11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196" fontId="4" fillId="0" borderId="0" xfId="0" applyNumberFormat="1" applyFont="1" applyFill="1" applyAlignment="1">
      <alignment vertical="center"/>
    </xf>
    <xf numFmtId="197" fontId="8" fillId="0" borderId="0" xfId="2" applyNumberFormat="1" applyFont="1" applyFill="1" applyBorder="1" applyAlignment="1">
      <alignment horizontal="right" vertical="center"/>
    </xf>
    <xf numFmtId="197" fontId="15" fillId="0" borderId="0" xfId="2" applyNumberFormat="1" applyFont="1" applyFill="1" applyBorder="1" applyAlignment="1">
      <alignment horizontal="right" vertical="center"/>
    </xf>
    <xf numFmtId="197" fontId="19" fillId="0" borderId="0" xfId="2" applyNumberFormat="1" applyFont="1" applyFill="1" applyBorder="1" applyAlignment="1">
      <alignment horizontal="right" vertical="center"/>
    </xf>
    <xf numFmtId="197" fontId="8" fillId="0" borderId="4" xfId="2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distributed" vertical="center" wrapText="1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7" xfId="0" applyFont="1" applyFill="1" applyBorder="1" applyAlignment="1">
      <alignment horizontal="distributed" vertical="center" indent="1"/>
    </xf>
    <xf numFmtId="0" fontId="8" fillId="0" borderId="25" xfId="0" applyFont="1" applyFill="1" applyBorder="1" applyAlignment="1">
      <alignment horizontal="left" vertical="center" shrinkToFit="1"/>
    </xf>
    <xf numFmtId="0" fontId="8" fillId="0" borderId="26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distributed" vertical="center" wrapText="1"/>
    </xf>
    <xf numFmtId="177" fontId="19" fillId="0" borderId="0" xfId="0" applyNumberFormat="1" applyFont="1" applyFill="1" applyBorder="1" applyAlignment="1">
      <alignment horizontal="center" vertical="center" justifyLastLine="1"/>
    </xf>
    <xf numFmtId="177" fontId="19" fillId="0" borderId="7" xfId="0" applyNumberFormat="1" applyFont="1" applyFill="1" applyBorder="1" applyAlignment="1">
      <alignment horizontal="center" vertical="center" justifyLastLine="1"/>
    </xf>
    <xf numFmtId="185" fontId="8" fillId="0" borderId="9" xfId="0" applyNumberFormat="1" applyFont="1" applyFill="1" applyBorder="1" applyAlignment="1">
      <alignment vertical="center"/>
    </xf>
    <xf numFmtId="185" fontId="8" fillId="0" borderId="0" xfId="0" applyNumberFormat="1" applyFont="1" applyFill="1" applyBorder="1" applyAlignment="1">
      <alignment vertical="center"/>
    </xf>
    <xf numFmtId="185" fontId="8" fillId="0" borderId="0" xfId="0" applyNumberFormat="1" applyFont="1" applyFill="1" applyBorder="1" applyAlignment="1">
      <alignment horizontal="right" vertical="center"/>
    </xf>
    <xf numFmtId="197" fontId="8" fillId="0" borderId="0" xfId="0" applyNumberFormat="1" applyFont="1" applyFill="1" applyBorder="1" applyAlignment="1">
      <alignment horizontal="right" vertical="center" shrinkToFit="1"/>
    </xf>
    <xf numFmtId="0" fontId="7" fillId="0" borderId="27" xfId="0" applyFont="1" applyFill="1" applyBorder="1" applyAlignment="1">
      <alignment horizontal="center" vertical="top" textRotation="255" wrapText="1" indent="1"/>
    </xf>
    <xf numFmtId="0" fontId="7" fillId="0" borderId="28" xfId="0" applyFont="1" applyFill="1" applyBorder="1" applyAlignment="1">
      <alignment horizontal="center" vertical="top" textRotation="255" wrapText="1" indent="1"/>
    </xf>
    <xf numFmtId="0" fontId="7" fillId="0" borderId="29" xfId="0" applyFont="1" applyFill="1" applyBorder="1" applyAlignment="1">
      <alignment horizontal="center" vertical="top" textRotation="255" wrapText="1" indent="1"/>
    </xf>
    <xf numFmtId="0" fontId="7" fillId="0" borderId="30" xfId="0" applyFont="1" applyFill="1" applyBorder="1" applyAlignment="1">
      <alignment horizontal="center" vertical="top" textRotation="255" wrapText="1" indent="1"/>
    </xf>
    <xf numFmtId="0" fontId="8" fillId="0" borderId="18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center"/>
    </xf>
    <xf numFmtId="197" fontId="8" fillId="0" borderId="0" xfId="0" applyNumberFormat="1" applyFont="1" applyFill="1" applyBorder="1" applyAlignment="1">
      <alignment horizontal="right" vertical="center"/>
    </xf>
    <xf numFmtId="197" fontId="8" fillId="0" borderId="3" xfId="0" applyNumberFormat="1" applyFont="1" applyFill="1" applyBorder="1" applyAlignment="1">
      <alignment horizontal="right" vertical="center"/>
    </xf>
    <xf numFmtId="203" fontId="19" fillId="0" borderId="32" xfId="0" applyNumberFormat="1" applyFont="1" applyFill="1" applyBorder="1" applyAlignment="1">
      <alignment horizontal="center" vertical="center"/>
    </xf>
    <xf numFmtId="203" fontId="19" fillId="0" borderId="16" xfId="0" applyNumberFormat="1" applyFont="1" applyFill="1" applyBorder="1" applyAlignment="1">
      <alignment horizontal="center" vertical="center"/>
    </xf>
    <xf numFmtId="203" fontId="19" fillId="0" borderId="6" xfId="0" applyNumberFormat="1" applyFont="1" applyFill="1" applyBorder="1" applyAlignment="1">
      <alignment horizontal="center" vertical="center"/>
    </xf>
    <xf numFmtId="203" fontId="19" fillId="0" borderId="1" xfId="0" applyNumberFormat="1" applyFont="1" applyFill="1" applyBorder="1" applyAlignment="1">
      <alignment horizontal="center" vertical="center"/>
    </xf>
    <xf numFmtId="203" fontId="19" fillId="0" borderId="0" xfId="0" applyNumberFormat="1" applyFont="1" applyFill="1" applyBorder="1" applyAlignment="1">
      <alignment horizontal="center" vertical="center"/>
    </xf>
    <xf numFmtId="203" fontId="19" fillId="0" borderId="7" xfId="0" applyNumberFormat="1" applyFont="1" applyFill="1" applyBorder="1" applyAlignment="1">
      <alignment horizontal="center" vertical="center"/>
    </xf>
    <xf numFmtId="203" fontId="19" fillId="0" borderId="2" xfId="0" applyNumberFormat="1" applyFont="1" applyFill="1" applyBorder="1" applyAlignment="1">
      <alignment horizontal="center" vertical="center"/>
    </xf>
    <xf numFmtId="203" fontId="19" fillId="0" borderId="3" xfId="0" applyNumberFormat="1" applyFont="1" applyFill="1" applyBorder="1" applyAlignment="1">
      <alignment horizontal="center" vertical="center"/>
    </xf>
    <xf numFmtId="203" fontId="19" fillId="0" borderId="8" xfId="0" applyNumberFormat="1" applyFont="1" applyFill="1" applyBorder="1" applyAlignment="1">
      <alignment horizontal="center" vertical="center"/>
    </xf>
    <xf numFmtId="193" fontId="8" fillId="0" borderId="9" xfId="0" applyNumberFormat="1" applyFont="1" applyFill="1" applyBorder="1" applyAlignment="1">
      <alignment horizontal="right" vertical="center" indent="1"/>
    </xf>
    <xf numFmtId="193" fontId="8" fillId="0" borderId="0" xfId="0" applyNumberFormat="1" applyFont="1" applyFill="1" applyBorder="1" applyAlignment="1">
      <alignment horizontal="right" vertical="center" indent="1"/>
    </xf>
    <xf numFmtId="197" fontId="8" fillId="0" borderId="0" xfId="2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87" fontId="8" fillId="0" borderId="0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179" fontId="8" fillId="0" borderId="16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distributed" vertical="center" shrinkToFit="1"/>
    </xf>
    <xf numFmtId="176" fontId="19" fillId="0" borderId="3" xfId="0" applyNumberFormat="1" applyFont="1" applyFill="1" applyBorder="1" applyAlignment="1">
      <alignment horizontal="right" vertical="center"/>
    </xf>
    <xf numFmtId="193" fontId="8" fillId="0" borderId="10" xfId="0" applyNumberFormat="1" applyFont="1" applyFill="1" applyBorder="1" applyAlignment="1">
      <alignment horizontal="right" vertical="center" indent="1"/>
    </xf>
    <xf numFmtId="193" fontId="8" fillId="0" borderId="3" xfId="0" applyNumberFormat="1" applyFont="1" applyFill="1" applyBorder="1" applyAlignment="1">
      <alignment horizontal="right" vertical="center" indent="1"/>
    </xf>
    <xf numFmtId="0" fontId="19" fillId="0" borderId="32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193" fontId="8" fillId="0" borderId="12" xfId="0" applyNumberFormat="1" applyFont="1" applyFill="1" applyBorder="1" applyAlignment="1">
      <alignment horizontal="right" vertical="center" indent="1"/>
    </xf>
    <xf numFmtId="193" fontId="8" fillId="0" borderId="16" xfId="0" applyNumberFormat="1" applyFont="1" applyFill="1" applyBorder="1" applyAlignment="1">
      <alignment horizontal="right" vertical="center" indent="1"/>
    </xf>
    <xf numFmtId="0" fontId="10" fillId="0" borderId="12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187" fontId="8" fillId="0" borderId="3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 shrinkToFit="1"/>
    </xf>
    <xf numFmtId="0" fontId="8" fillId="0" borderId="15" xfId="0" applyFont="1" applyFill="1" applyBorder="1" applyAlignment="1">
      <alignment horizontal="right" vertical="center" shrinkToFit="1"/>
    </xf>
    <xf numFmtId="0" fontId="8" fillId="0" borderId="14" xfId="0" applyFont="1" applyFill="1" applyBorder="1" applyAlignment="1">
      <alignment horizontal="right" vertical="center" shrinkToFit="1"/>
    </xf>
    <xf numFmtId="197" fontId="8" fillId="0" borderId="16" xfId="0" applyNumberFormat="1" applyFont="1" applyFill="1" applyBorder="1" applyAlignment="1">
      <alignment horizontal="right" vertical="center"/>
    </xf>
    <xf numFmtId="188" fontId="8" fillId="0" borderId="1" xfId="2" applyNumberFormat="1" applyFont="1" applyFill="1" applyBorder="1" applyAlignment="1">
      <alignment horizontal="distributed" vertical="center" indent="1"/>
    </xf>
    <xf numFmtId="188" fontId="8" fillId="0" borderId="0" xfId="2" applyNumberFormat="1" applyFont="1" applyFill="1" applyBorder="1" applyAlignment="1">
      <alignment horizontal="distributed" vertical="center" indent="1"/>
    </xf>
    <xf numFmtId="188" fontId="8" fillId="0" borderId="7" xfId="2" applyNumberFormat="1" applyFont="1" applyFill="1" applyBorder="1" applyAlignment="1">
      <alignment horizontal="distributed" vertical="center" indent="1"/>
    </xf>
    <xf numFmtId="177" fontId="8" fillId="0" borderId="1" xfId="2" applyNumberFormat="1" applyFont="1" applyFill="1" applyBorder="1" applyAlignment="1">
      <alignment horizontal="distributed" vertical="center" indent="1"/>
    </xf>
    <xf numFmtId="177" fontId="8" fillId="0" borderId="0" xfId="2" applyNumberFormat="1" applyFont="1" applyFill="1" applyBorder="1" applyAlignment="1">
      <alignment horizontal="distributed" vertical="center" indent="1"/>
    </xf>
    <xf numFmtId="177" fontId="8" fillId="0" borderId="7" xfId="2" applyNumberFormat="1" applyFont="1" applyFill="1" applyBorder="1" applyAlignment="1">
      <alignment horizontal="distributed" vertical="center" indent="1"/>
    </xf>
    <xf numFmtId="0" fontId="19" fillId="0" borderId="1" xfId="2" applyFont="1" applyFill="1" applyBorder="1" applyAlignment="1">
      <alignment horizontal="distributed" vertical="center" justifyLastLine="1"/>
    </xf>
    <xf numFmtId="0" fontId="19" fillId="0" borderId="0" xfId="2" applyFont="1" applyFill="1" applyBorder="1" applyAlignment="1">
      <alignment horizontal="distributed" vertical="center" justifyLastLine="1"/>
    </xf>
    <xf numFmtId="0" fontId="19" fillId="0" borderId="7" xfId="2" applyFont="1" applyFill="1" applyBorder="1" applyAlignment="1">
      <alignment horizontal="distributed" vertical="center" justifyLastLine="1"/>
    </xf>
    <xf numFmtId="176" fontId="8" fillId="0" borderId="16" xfId="0" applyNumberFormat="1" applyFont="1" applyFill="1" applyBorder="1" applyAlignment="1">
      <alignment horizontal="right" vertical="center" shrinkToFit="1"/>
    </xf>
    <xf numFmtId="42" fontId="8" fillId="0" borderId="16" xfId="0" applyNumberFormat="1" applyFont="1" applyFill="1" applyBorder="1" applyAlignment="1">
      <alignment horizontal="right" vertical="center" shrinkToFit="1"/>
    </xf>
    <xf numFmtId="0" fontId="8" fillId="0" borderId="16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180" fontId="8" fillId="0" borderId="0" xfId="0" applyNumberFormat="1" applyFont="1" applyFill="1" applyBorder="1" applyAlignment="1">
      <alignment horizontal="right" vertical="center"/>
    </xf>
    <xf numFmtId="40" fontId="8" fillId="0" borderId="0" xfId="1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right" vertical="center" indent="1"/>
    </xf>
    <xf numFmtId="192" fontId="19" fillId="0" borderId="3" xfId="0" applyNumberFormat="1" applyFont="1" applyFill="1" applyBorder="1" applyAlignment="1">
      <alignment vertical="center"/>
    </xf>
    <xf numFmtId="177" fontId="8" fillId="0" borderId="1" xfId="2" applyNumberFormat="1" applyFont="1" applyFill="1" applyBorder="1" applyAlignment="1">
      <alignment horizontal="distributed" vertical="center" wrapText="1" indent="1"/>
    </xf>
    <xf numFmtId="177" fontId="8" fillId="0" borderId="0" xfId="2" applyNumberFormat="1" applyFont="1" applyFill="1" applyBorder="1" applyAlignment="1">
      <alignment horizontal="distributed" vertical="center" wrapText="1" indent="1"/>
    </xf>
    <xf numFmtId="177" fontId="8" fillId="0" borderId="7" xfId="2" applyNumberFormat="1" applyFont="1" applyFill="1" applyBorder="1" applyAlignment="1">
      <alignment horizontal="distributed" vertical="center" wrapText="1" indent="1"/>
    </xf>
    <xf numFmtId="177" fontId="8" fillId="0" borderId="1" xfId="2" applyNumberFormat="1" applyFont="1" applyFill="1" applyBorder="1" applyAlignment="1">
      <alignment horizontal="distributed" vertical="center" indent="1" shrinkToFit="1"/>
    </xf>
    <xf numFmtId="177" fontId="8" fillId="0" borderId="0" xfId="2" applyNumberFormat="1" applyFont="1" applyFill="1" applyBorder="1" applyAlignment="1">
      <alignment horizontal="distributed" vertical="center" indent="1" shrinkToFit="1"/>
    </xf>
    <xf numFmtId="177" fontId="8" fillId="0" borderId="7" xfId="2" applyNumberFormat="1" applyFont="1" applyFill="1" applyBorder="1" applyAlignment="1">
      <alignment horizontal="distributed" vertical="center" indent="1" shrinkToFit="1"/>
    </xf>
    <xf numFmtId="191" fontId="19" fillId="0" borderId="3" xfId="0" applyNumberFormat="1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shrinkToFit="1"/>
    </xf>
    <xf numFmtId="197" fontId="8" fillId="0" borderId="9" xfId="0" applyNumberFormat="1" applyFont="1" applyFill="1" applyBorder="1" applyAlignment="1">
      <alignment horizontal="right" vertical="center"/>
    </xf>
    <xf numFmtId="197" fontId="8" fillId="0" borderId="12" xfId="0" applyNumberFormat="1" applyFont="1" applyFill="1" applyBorder="1" applyAlignment="1">
      <alignment horizontal="right" vertical="center"/>
    </xf>
    <xf numFmtId="0" fontId="8" fillId="0" borderId="42" xfId="0" applyFont="1" applyFill="1" applyBorder="1" applyAlignment="1">
      <alignment horizontal="center" vertical="center"/>
    </xf>
    <xf numFmtId="185" fontId="19" fillId="0" borderId="12" xfId="0" applyNumberFormat="1" applyFont="1" applyFill="1" applyBorder="1" applyAlignment="1">
      <alignment horizontal="right" vertical="center"/>
    </xf>
    <xf numFmtId="185" fontId="19" fillId="0" borderId="16" xfId="0" applyNumberFormat="1" applyFont="1" applyFill="1" applyBorder="1" applyAlignment="1">
      <alignment horizontal="right" vertical="center"/>
    </xf>
    <xf numFmtId="185" fontId="8" fillId="0" borderId="9" xfId="0" applyNumberFormat="1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191" fontId="8" fillId="0" borderId="0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horizontal="distributed" vertical="center" shrinkToFit="1"/>
    </xf>
    <xf numFmtId="191" fontId="8" fillId="0" borderId="9" xfId="0" applyNumberFormat="1" applyFont="1" applyFill="1" applyBorder="1" applyAlignment="1">
      <alignment vertical="center"/>
    </xf>
    <xf numFmtId="192" fontId="8" fillId="0" borderId="0" xfId="0" applyNumberFormat="1" applyFont="1" applyFill="1" applyBorder="1" applyAlignment="1">
      <alignment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9" fillId="0" borderId="4" xfId="0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right" vertical="center" indent="1"/>
    </xf>
    <xf numFmtId="0" fontId="19" fillId="0" borderId="8" xfId="0" applyFont="1" applyFill="1" applyBorder="1" applyAlignment="1">
      <alignment horizontal="right" vertical="center" indent="1"/>
    </xf>
    <xf numFmtId="0" fontId="8" fillId="0" borderId="40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 indent="1"/>
    </xf>
    <xf numFmtId="0" fontId="8" fillId="0" borderId="16" xfId="0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center" vertical="center" textRotation="255" shrinkToFit="1"/>
    </xf>
    <xf numFmtId="0" fontId="8" fillId="0" borderId="15" xfId="0" applyFont="1" applyFill="1" applyBorder="1" applyAlignment="1">
      <alignment horizontal="center" vertical="center" textRotation="255" shrinkToFit="1"/>
    </xf>
    <xf numFmtId="192" fontId="8" fillId="0" borderId="4" xfId="0" applyNumberFormat="1" applyFont="1" applyFill="1" applyBorder="1" applyAlignment="1">
      <alignment vertical="center"/>
    </xf>
    <xf numFmtId="191" fontId="8" fillId="0" borderId="0" xfId="0" applyNumberFormat="1" applyFont="1" applyFill="1" applyBorder="1" applyAlignment="1">
      <alignment horizontal="right" vertical="center"/>
    </xf>
    <xf numFmtId="192" fontId="8" fillId="0" borderId="0" xfId="0" applyNumberFormat="1" applyFont="1" applyFill="1" applyBorder="1" applyAlignment="1">
      <alignment horizontal="right" vertical="center"/>
    </xf>
    <xf numFmtId="192" fontId="8" fillId="0" borderId="4" xfId="0" applyNumberFormat="1" applyFont="1" applyFill="1" applyBorder="1" applyAlignment="1">
      <alignment horizontal="right" vertical="center"/>
    </xf>
    <xf numFmtId="196" fontId="8" fillId="0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distributed" vertical="center" indent="1"/>
    </xf>
    <xf numFmtId="0" fontId="7" fillId="0" borderId="0" xfId="0" applyNumberFormat="1" applyFont="1" applyFill="1" applyBorder="1" applyAlignment="1">
      <alignment horizontal="distributed" vertical="center" indent="1"/>
    </xf>
    <xf numFmtId="0" fontId="7" fillId="0" borderId="7" xfId="0" applyNumberFormat="1" applyFont="1" applyFill="1" applyBorder="1" applyAlignment="1">
      <alignment horizontal="distributed" vertical="center" indent="1"/>
    </xf>
    <xf numFmtId="0" fontId="20" fillId="0" borderId="1" xfId="0" applyNumberFormat="1" applyFont="1" applyFill="1" applyBorder="1" applyAlignment="1">
      <alignment horizontal="distributed" vertical="center" justifyLastLine="1"/>
    </xf>
    <xf numFmtId="0" fontId="20" fillId="0" borderId="0" xfId="0" applyNumberFormat="1" applyFont="1" applyFill="1" applyBorder="1" applyAlignment="1">
      <alignment horizontal="distributed" vertical="center" justifyLastLine="1"/>
    </xf>
    <xf numFmtId="0" fontId="20" fillId="0" borderId="7" xfId="0" applyNumberFormat="1" applyFont="1" applyFill="1" applyBorder="1" applyAlignment="1">
      <alignment horizontal="distributed" vertical="center" justifyLastLine="1"/>
    </xf>
    <xf numFmtId="37" fontId="8" fillId="0" borderId="0" xfId="1" applyNumberFormat="1" applyFont="1" applyFill="1" applyBorder="1" applyAlignment="1">
      <alignment vertical="center"/>
    </xf>
    <xf numFmtId="37" fontId="8" fillId="0" borderId="9" xfId="1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distributed" vertical="center" indent="1"/>
    </xf>
    <xf numFmtId="0" fontId="7" fillId="0" borderId="3" xfId="0" applyNumberFormat="1" applyFont="1" applyFill="1" applyBorder="1" applyAlignment="1">
      <alignment horizontal="distributed" vertical="center" indent="1"/>
    </xf>
    <xf numFmtId="0" fontId="7" fillId="0" borderId="8" xfId="0" applyNumberFormat="1" applyFont="1" applyFill="1" applyBorder="1" applyAlignment="1">
      <alignment horizontal="distributed" vertical="center" indent="1"/>
    </xf>
    <xf numFmtId="0" fontId="8" fillId="0" borderId="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196" fontId="8" fillId="0" borderId="0" xfId="0" applyNumberFormat="1" applyFont="1" applyFill="1" applyBorder="1" applyAlignment="1">
      <alignment horizontal="right" vertical="center"/>
    </xf>
    <xf numFmtId="191" fontId="8" fillId="0" borderId="12" xfId="0" applyNumberFormat="1" applyFont="1" applyFill="1" applyBorder="1" applyAlignment="1">
      <alignment vertical="center"/>
    </xf>
    <xf numFmtId="191" fontId="8" fillId="0" borderId="16" xfId="0" applyNumberFormat="1" applyFont="1" applyFill="1" applyBorder="1" applyAlignment="1">
      <alignment vertical="center"/>
    </xf>
    <xf numFmtId="197" fontId="8" fillId="0" borderId="3" xfId="0" applyNumberFormat="1" applyFont="1" applyFill="1" applyBorder="1" applyAlignment="1">
      <alignment horizontal="right" vertical="center" shrinkToFit="1"/>
    </xf>
    <xf numFmtId="0" fontId="8" fillId="0" borderId="12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8" fillId="0" borderId="13" xfId="0" applyFont="1" applyFill="1" applyBorder="1" applyAlignment="1">
      <alignment horizontal="center" vertical="center" textRotation="255" shrinkToFit="1"/>
    </xf>
    <xf numFmtId="0" fontId="8" fillId="0" borderId="15" xfId="0" applyFont="1" applyFill="1" applyBorder="1" applyAlignment="1">
      <alignment horizontal="distributed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197" fontId="8" fillId="0" borderId="10" xfId="0" applyNumberFormat="1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center" vertical="center" textRotation="255"/>
    </xf>
    <xf numFmtId="0" fontId="8" fillId="0" borderId="36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 textRotation="255"/>
    </xf>
    <xf numFmtId="191" fontId="19" fillId="0" borderId="10" xfId="0" applyNumberFormat="1" applyFont="1" applyFill="1" applyBorder="1" applyAlignment="1">
      <alignment vertical="center"/>
    </xf>
    <xf numFmtId="187" fontId="8" fillId="0" borderId="15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distributed" vertical="center" shrinkToFit="1"/>
    </xf>
    <xf numFmtId="0" fontId="8" fillId="0" borderId="6" xfId="0" applyFont="1" applyFill="1" applyBorder="1" applyAlignment="1">
      <alignment horizontal="distributed" vertical="center" shrinkToFit="1"/>
    </xf>
    <xf numFmtId="177" fontId="8" fillId="0" borderId="0" xfId="1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horizontal="right" vertical="center" shrinkToFit="1"/>
    </xf>
    <xf numFmtId="177" fontId="19" fillId="0" borderId="0" xfId="1" applyNumberFormat="1" applyFont="1" applyFill="1" applyBorder="1" applyAlignment="1">
      <alignment vertical="center"/>
    </xf>
    <xf numFmtId="183" fontId="19" fillId="0" borderId="0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37" fontId="8" fillId="0" borderId="12" xfId="1" applyNumberFormat="1" applyFont="1" applyFill="1" applyBorder="1" applyAlignment="1">
      <alignment vertical="center"/>
    </xf>
    <xf numFmtId="37" fontId="8" fillId="0" borderId="16" xfId="1" applyNumberFormat="1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  <xf numFmtId="0" fontId="8" fillId="0" borderId="42" xfId="0" applyFont="1" applyFill="1" applyBorder="1" applyAlignment="1">
      <alignment horizontal="center" vertical="center" wrapText="1" shrinkToFit="1"/>
    </xf>
    <xf numFmtId="0" fontId="8" fillId="0" borderId="35" xfId="0" applyFont="1" applyFill="1" applyBorder="1" applyAlignment="1">
      <alignment horizontal="center" vertical="center" wrapText="1" shrinkToFi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58" fontId="8" fillId="0" borderId="22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8" fillId="0" borderId="21" xfId="0" applyFont="1" applyFill="1" applyBorder="1" applyAlignment="1">
      <alignment horizontal="distributed" vertical="center" wrapText="1" justifyLastLine="1"/>
    </xf>
    <xf numFmtId="0" fontId="8" fillId="0" borderId="13" xfId="0" applyFont="1" applyFill="1" applyBorder="1" applyAlignment="1">
      <alignment horizontal="distributed" vertical="center" wrapText="1" justifyLastLine="1"/>
    </xf>
    <xf numFmtId="0" fontId="8" fillId="0" borderId="15" xfId="0" applyFont="1" applyFill="1" applyBorder="1" applyAlignment="1">
      <alignment horizontal="distributed" vertical="center" wrapText="1" justifyLastLine="1"/>
    </xf>
    <xf numFmtId="0" fontId="8" fillId="0" borderId="23" xfId="0" applyFont="1" applyFill="1" applyBorder="1" applyAlignment="1">
      <alignment horizontal="distributed" vertical="center" wrapText="1" justifyLastLine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180" fontId="8" fillId="0" borderId="4" xfId="0" applyNumberFormat="1" applyFont="1" applyFill="1" applyBorder="1" applyAlignment="1">
      <alignment horizontal="right" vertical="center"/>
    </xf>
    <xf numFmtId="39" fontId="8" fillId="0" borderId="0" xfId="1" applyNumberFormat="1" applyFont="1" applyFill="1" applyBorder="1" applyAlignment="1">
      <alignment vertical="center" shrinkToFit="1"/>
    </xf>
    <xf numFmtId="177" fontId="8" fillId="0" borderId="16" xfId="1" applyNumberFormat="1" applyFont="1" applyFill="1" applyBorder="1" applyAlignment="1">
      <alignment vertical="center" shrinkToFit="1"/>
    </xf>
    <xf numFmtId="177" fontId="8" fillId="0" borderId="0" xfId="1" applyNumberFormat="1" applyFont="1" applyFill="1" applyBorder="1" applyAlignment="1">
      <alignment vertical="center" shrinkToFit="1"/>
    </xf>
    <xf numFmtId="183" fontId="8" fillId="0" borderId="16" xfId="0" applyNumberFormat="1" applyFont="1" applyFill="1" applyBorder="1" applyAlignment="1">
      <alignment horizontal="right" vertical="center" shrinkToFit="1"/>
    </xf>
    <xf numFmtId="37" fontId="19" fillId="0" borderId="0" xfId="1" applyNumberFormat="1" applyFont="1" applyFill="1" applyBorder="1" applyAlignment="1">
      <alignment vertical="center"/>
    </xf>
    <xf numFmtId="180" fontId="19" fillId="0" borderId="0" xfId="0" applyNumberFormat="1" applyFont="1" applyFill="1" applyBorder="1" applyAlignment="1">
      <alignment horizontal="right" vertical="center"/>
    </xf>
    <xf numFmtId="180" fontId="19" fillId="0" borderId="4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distributed" vertical="center" indent="1"/>
    </xf>
    <xf numFmtId="0" fontId="8" fillId="0" borderId="0" xfId="0" applyFont="1" applyFill="1" applyBorder="1" applyAlignment="1">
      <alignment horizontal="distributed" vertical="center" indent="1"/>
    </xf>
    <xf numFmtId="0" fontId="8" fillId="0" borderId="33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distributed" vertical="center" indent="1"/>
    </xf>
    <xf numFmtId="185" fontId="8" fillId="0" borderId="3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distributed" vertical="center" wrapText="1" indent="1"/>
    </xf>
    <xf numFmtId="0" fontId="8" fillId="0" borderId="0" xfId="0" applyFont="1" applyFill="1" applyBorder="1" applyAlignment="1">
      <alignment horizontal="distributed" vertical="center" wrapText="1" indent="1"/>
    </xf>
    <xf numFmtId="0" fontId="8" fillId="0" borderId="7" xfId="0" applyFont="1" applyFill="1" applyBorder="1" applyAlignment="1">
      <alignment horizontal="distributed" vertical="center" wrapText="1" inden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88" fontId="8" fillId="0" borderId="0" xfId="0" applyNumberFormat="1" applyFont="1" applyFill="1" applyBorder="1" applyAlignment="1">
      <alignment horizontal="right" vertical="center"/>
    </xf>
    <xf numFmtId="185" fontId="10" fillId="0" borderId="0" xfId="0" applyNumberFormat="1" applyFont="1" applyFill="1" applyBorder="1" applyAlignment="1">
      <alignment vertical="center"/>
    </xf>
    <xf numFmtId="199" fontId="19" fillId="0" borderId="0" xfId="0" applyNumberFormat="1" applyFont="1" applyFill="1" applyBorder="1" applyAlignment="1">
      <alignment vertical="center"/>
    </xf>
    <xf numFmtId="199" fontId="8" fillId="0" borderId="0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indent="1"/>
    </xf>
    <xf numFmtId="0" fontId="8" fillId="0" borderId="3" xfId="0" applyFont="1" applyFill="1" applyBorder="1" applyAlignment="1">
      <alignment horizontal="distributed" vertical="center" indent="1"/>
    </xf>
    <xf numFmtId="0" fontId="18" fillId="0" borderId="3" xfId="0" applyFont="1" applyFill="1" applyBorder="1" applyAlignment="1">
      <alignment horizontal="distributed" vertical="center" indent="1"/>
    </xf>
    <xf numFmtId="0" fontId="18" fillId="0" borderId="0" xfId="0" applyFont="1" applyFill="1" applyBorder="1" applyAlignment="1">
      <alignment horizontal="distributed" vertical="center" inden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185" fontId="19" fillId="0" borderId="0" xfId="0" applyNumberFormat="1" applyFont="1" applyFill="1" applyBorder="1" applyAlignment="1">
      <alignment vertical="center"/>
    </xf>
    <xf numFmtId="199" fontId="8" fillId="0" borderId="7" xfId="0" applyNumberFormat="1" applyFont="1" applyFill="1" applyBorder="1" applyAlignment="1">
      <alignment vertical="center"/>
    </xf>
    <xf numFmtId="196" fontId="19" fillId="0" borderId="0" xfId="0" applyNumberFormat="1" applyFont="1" applyFill="1" applyBorder="1" applyAlignment="1">
      <alignment vertical="center"/>
    </xf>
    <xf numFmtId="185" fontId="19" fillId="0" borderId="16" xfId="0" applyNumberFormat="1" applyFont="1" applyFill="1" applyBorder="1" applyAlignment="1">
      <alignment vertical="center"/>
    </xf>
    <xf numFmtId="185" fontId="19" fillId="0" borderId="0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185" fontId="19" fillId="0" borderId="4" xfId="0" applyNumberFormat="1" applyFont="1" applyFill="1" applyBorder="1" applyAlignment="1">
      <alignment horizontal="right" vertical="center"/>
    </xf>
    <xf numFmtId="0" fontId="8" fillId="0" borderId="61" xfId="0" applyFont="1" applyFill="1" applyBorder="1" applyAlignment="1">
      <alignment horizontal="distributed" vertical="center" wrapText="1" justifyLastLine="1"/>
    </xf>
    <xf numFmtId="0" fontId="8" fillId="0" borderId="56" xfId="0" applyFont="1" applyFill="1" applyBorder="1" applyAlignment="1">
      <alignment horizontal="distributed" vertical="center" wrapText="1" justifyLastLine="1"/>
    </xf>
    <xf numFmtId="0" fontId="8" fillId="0" borderId="57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8" fillId="0" borderId="49" xfId="0" applyFont="1" applyFill="1" applyBorder="1" applyAlignment="1">
      <alignment horizontal="distributed" vertical="center" wrapText="1" justifyLastLine="1"/>
    </xf>
    <xf numFmtId="0" fontId="8" fillId="0" borderId="45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185" fontId="19" fillId="0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center" vertical="center" textRotation="255"/>
    </xf>
    <xf numFmtId="177" fontId="7" fillId="0" borderId="4" xfId="0" applyNumberFormat="1" applyFont="1" applyFill="1" applyBorder="1" applyAlignment="1">
      <alignment horizontal="center" vertical="center" textRotation="255"/>
    </xf>
    <xf numFmtId="177" fontId="7" fillId="0" borderId="13" xfId="0" applyNumberFormat="1" applyFont="1" applyFill="1" applyBorder="1" applyAlignment="1">
      <alignment horizontal="center" vertical="center" textRotation="255"/>
    </xf>
    <xf numFmtId="177" fontId="7" fillId="0" borderId="23" xfId="0" applyNumberFormat="1" applyFont="1" applyFill="1" applyBorder="1" applyAlignment="1">
      <alignment horizontal="center" vertical="center" textRotation="255"/>
    </xf>
    <xf numFmtId="199" fontId="19" fillId="0" borderId="7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85" fontId="15" fillId="0" borderId="15" xfId="0" applyNumberFormat="1" applyFont="1" applyFill="1" applyBorder="1" applyAlignment="1">
      <alignment horizontal="right" vertical="center"/>
    </xf>
    <xf numFmtId="185" fontId="15" fillId="0" borderId="0" xfId="0" applyNumberFormat="1" applyFont="1" applyFill="1" applyBorder="1" applyAlignment="1">
      <alignment horizontal="right" vertical="center"/>
    </xf>
    <xf numFmtId="193" fontId="19" fillId="0" borderId="12" xfId="0" applyNumberFormat="1" applyFont="1" applyFill="1" applyBorder="1" applyAlignment="1">
      <alignment horizontal="right" vertical="center" indent="1"/>
    </xf>
    <xf numFmtId="193" fontId="19" fillId="0" borderId="16" xfId="0" applyNumberFormat="1" applyFont="1" applyFill="1" applyBorder="1" applyAlignment="1">
      <alignment horizontal="right" vertical="center" indent="1"/>
    </xf>
    <xf numFmtId="0" fontId="8" fillId="0" borderId="4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202" fontId="19" fillId="0" borderId="16" xfId="0" applyNumberFormat="1" applyFont="1" applyFill="1" applyBorder="1" applyAlignment="1">
      <alignment horizontal="right" vertical="center"/>
    </xf>
    <xf numFmtId="202" fontId="19" fillId="0" borderId="50" xfId="0" applyNumberFormat="1" applyFont="1" applyFill="1" applyBorder="1" applyAlignment="1">
      <alignment horizontal="right" vertical="center"/>
    </xf>
    <xf numFmtId="0" fontId="7" fillId="0" borderId="51" xfId="0" applyFont="1" applyFill="1" applyBorder="1" applyAlignment="1">
      <alignment horizontal="center" vertical="top" textRotation="255" wrapText="1" indent="1"/>
    </xf>
    <xf numFmtId="0" fontId="7" fillId="0" borderId="45" xfId="0" applyFont="1" applyFill="1" applyBorder="1" applyAlignment="1">
      <alignment horizontal="center" vertical="top" textRotation="255" wrapText="1" indent="1"/>
    </xf>
    <xf numFmtId="201" fontId="8" fillId="0" borderId="32" xfId="0" applyNumberFormat="1" applyFont="1" applyFill="1" applyBorder="1" applyAlignment="1">
      <alignment horizontal="center" vertical="center"/>
    </xf>
    <xf numFmtId="201" fontId="8" fillId="0" borderId="16" xfId="0" applyNumberFormat="1" applyFont="1" applyFill="1" applyBorder="1" applyAlignment="1">
      <alignment horizontal="center" vertical="center"/>
    </xf>
    <xf numFmtId="201" fontId="8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 vertical="center" wrapText="1"/>
    </xf>
    <xf numFmtId="187" fontId="19" fillId="0" borderId="0" xfId="0" applyNumberFormat="1" applyFont="1" applyFill="1" applyBorder="1" applyAlignment="1">
      <alignment horizontal="right" vertical="center"/>
    </xf>
    <xf numFmtId="187" fontId="19" fillId="0" borderId="4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center" vertical="top" textRotation="255" wrapText="1" indent="1"/>
    </xf>
    <xf numFmtId="0" fontId="7" fillId="0" borderId="37" xfId="0" applyFont="1" applyFill="1" applyBorder="1" applyAlignment="1">
      <alignment horizontal="center" vertical="top" textRotation="255" wrapText="1" indent="1"/>
    </xf>
    <xf numFmtId="0" fontId="8" fillId="0" borderId="12" xfId="0" applyFont="1" applyFill="1" applyBorder="1" applyAlignment="1">
      <alignment horizontal="center" vertical="top" textRotation="255" wrapText="1" indent="1"/>
    </xf>
    <xf numFmtId="0" fontId="8" fillId="0" borderId="16" xfId="0" applyFont="1" applyFill="1" applyBorder="1" applyAlignment="1">
      <alignment horizontal="center" vertical="top" textRotation="255" wrapText="1" indent="1"/>
    </xf>
    <xf numFmtId="0" fontId="8" fillId="0" borderId="6" xfId="0" applyFont="1" applyFill="1" applyBorder="1" applyAlignment="1">
      <alignment horizontal="center" vertical="top" textRotation="255" wrapText="1" indent="1"/>
    </xf>
    <xf numFmtId="0" fontId="8" fillId="0" borderId="13" xfId="0" applyFont="1" applyFill="1" applyBorder="1" applyAlignment="1">
      <alignment horizontal="center" vertical="top" textRotation="255" wrapText="1" indent="1"/>
    </xf>
    <xf numFmtId="0" fontId="8" fillId="0" borderId="15" xfId="0" applyFont="1" applyFill="1" applyBorder="1" applyAlignment="1">
      <alignment horizontal="center" vertical="top" textRotation="255" wrapText="1" indent="1"/>
    </xf>
    <xf numFmtId="0" fontId="8" fillId="0" borderId="14" xfId="0" applyFont="1" applyFill="1" applyBorder="1" applyAlignment="1">
      <alignment horizontal="center" vertical="top" textRotation="255" wrapText="1" indent="1"/>
    </xf>
    <xf numFmtId="0" fontId="7" fillId="0" borderId="46" xfId="0" applyFont="1" applyFill="1" applyBorder="1" applyAlignment="1">
      <alignment horizontal="center" vertical="top" textRotation="255" wrapText="1" indent="1"/>
    </xf>
    <xf numFmtId="0" fontId="7" fillId="0" borderId="47" xfId="0" applyFont="1" applyFill="1" applyBorder="1" applyAlignment="1">
      <alignment horizontal="center" vertical="top" textRotation="255" wrapText="1" indent="1"/>
    </xf>
    <xf numFmtId="0" fontId="7" fillId="0" borderId="48" xfId="0" applyFont="1" applyFill="1" applyBorder="1" applyAlignment="1">
      <alignment horizontal="center" vertical="top" textRotation="255" wrapText="1" indent="1"/>
    </xf>
    <xf numFmtId="0" fontId="7" fillId="0" borderId="49" xfId="0" applyFont="1" applyFill="1" applyBorder="1" applyAlignment="1">
      <alignment horizontal="center" vertical="top" textRotation="255" wrapText="1" indent="1"/>
    </xf>
    <xf numFmtId="202" fontId="8" fillId="0" borderId="0" xfId="0" applyNumberFormat="1" applyFont="1" applyFill="1" applyBorder="1" applyAlignment="1">
      <alignment horizontal="right" vertical="center"/>
    </xf>
    <xf numFmtId="202" fontId="8" fillId="0" borderId="4" xfId="0" applyNumberFormat="1" applyFont="1" applyFill="1" applyBorder="1" applyAlignment="1">
      <alignment horizontal="right" vertical="center"/>
    </xf>
    <xf numFmtId="179" fontId="8" fillId="0" borderId="50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200" fontId="8" fillId="0" borderId="0" xfId="0" applyNumberFormat="1" applyFont="1" applyFill="1" applyBorder="1" applyAlignment="1">
      <alignment horizontal="right" vertical="center" indent="1"/>
    </xf>
    <xf numFmtId="200" fontId="8" fillId="0" borderId="4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left" vertical="center"/>
    </xf>
    <xf numFmtId="177" fontId="8" fillId="0" borderId="16" xfId="0" applyNumberFormat="1" applyFont="1" applyFill="1" applyBorder="1" applyAlignment="1">
      <alignment horizontal="center" vertical="center" justifyLastLine="1"/>
    </xf>
    <xf numFmtId="177" fontId="8" fillId="0" borderId="6" xfId="0" applyNumberFormat="1" applyFont="1" applyFill="1" applyBorder="1" applyAlignment="1">
      <alignment horizontal="center" vertical="center" justifyLastLine="1"/>
    </xf>
    <xf numFmtId="179" fontId="19" fillId="0" borderId="3" xfId="0" applyNumberFormat="1" applyFont="1" applyFill="1" applyBorder="1" applyAlignment="1">
      <alignment vertical="center"/>
    </xf>
    <xf numFmtId="200" fontId="8" fillId="0" borderId="16" xfId="0" applyNumberFormat="1" applyFont="1" applyFill="1" applyBorder="1" applyAlignment="1">
      <alignment horizontal="right" vertical="center" indent="1"/>
    </xf>
    <xf numFmtId="200" fontId="8" fillId="0" borderId="50" xfId="0" applyNumberFormat="1" applyFont="1" applyFill="1" applyBorder="1" applyAlignment="1">
      <alignment horizontal="right" vertical="center" indent="1"/>
    </xf>
    <xf numFmtId="185" fontId="19" fillId="0" borderId="4" xfId="0" applyNumberFormat="1" applyFont="1" applyFill="1" applyBorder="1" applyAlignment="1">
      <alignment vertical="center"/>
    </xf>
    <xf numFmtId="185" fontId="8" fillId="0" borderId="4" xfId="0" applyNumberFormat="1" applyFont="1" applyFill="1" applyBorder="1" applyAlignment="1">
      <alignment horizontal="right" vertical="center"/>
    </xf>
    <xf numFmtId="185" fontId="8" fillId="0" borderId="3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89" fontId="8" fillId="0" borderId="0" xfId="0" applyNumberFormat="1" applyFont="1" applyFill="1" applyBorder="1" applyAlignment="1">
      <alignment horizontal="right" vertical="center"/>
    </xf>
    <xf numFmtId="185" fontId="19" fillId="0" borderId="3" xfId="0" applyNumberFormat="1" applyFont="1" applyFill="1" applyBorder="1" applyAlignment="1">
      <alignment vertical="center"/>
    </xf>
    <xf numFmtId="197" fontId="19" fillId="0" borderId="0" xfId="2" applyNumberFormat="1" applyFont="1" applyFill="1" applyBorder="1" applyAlignment="1">
      <alignment horizontal="right" vertical="center"/>
    </xf>
    <xf numFmtId="197" fontId="8" fillId="0" borderId="4" xfId="2" applyNumberFormat="1" applyFont="1" applyFill="1" applyBorder="1" applyAlignment="1">
      <alignment horizontal="right" vertical="center"/>
    </xf>
    <xf numFmtId="197" fontId="15" fillId="0" borderId="0" xfId="2" applyNumberFormat="1" applyFont="1" applyFill="1" applyBorder="1" applyAlignment="1">
      <alignment horizontal="right" vertical="center"/>
    </xf>
    <xf numFmtId="42" fontId="8" fillId="0" borderId="0" xfId="0" applyNumberFormat="1" applyFont="1" applyFill="1" applyBorder="1" applyAlignment="1">
      <alignment horizontal="right" vertical="center"/>
    </xf>
    <xf numFmtId="0" fontId="15" fillId="0" borderId="42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 indent="1"/>
    </xf>
    <xf numFmtId="0" fontId="15" fillId="0" borderId="7" xfId="0" applyFont="1" applyFill="1" applyBorder="1" applyAlignment="1">
      <alignment horizontal="distributed" vertical="center" indent="1"/>
    </xf>
    <xf numFmtId="202" fontId="8" fillId="0" borderId="3" xfId="0" applyNumberFormat="1" applyFont="1" applyFill="1" applyBorder="1" applyAlignment="1">
      <alignment horizontal="right" vertical="center"/>
    </xf>
    <xf numFmtId="202" fontId="8" fillId="0" borderId="5" xfId="0" applyNumberFormat="1" applyFont="1" applyFill="1" applyBorder="1" applyAlignment="1">
      <alignment horizontal="right" vertical="center"/>
    </xf>
    <xf numFmtId="185" fontId="8" fillId="0" borderId="16" xfId="0" applyNumberFormat="1" applyFont="1" applyFill="1" applyBorder="1" applyAlignment="1">
      <alignment horizontal="right" vertical="center"/>
    </xf>
    <xf numFmtId="42" fontId="8" fillId="0" borderId="3" xfId="0" applyNumberFormat="1" applyFont="1" applyFill="1" applyBorder="1" applyAlignment="1">
      <alignment horizontal="right" vertical="center"/>
    </xf>
    <xf numFmtId="179" fontId="19" fillId="0" borderId="3" xfId="0" applyNumberFormat="1" applyFont="1" applyFill="1" applyBorder="1" applyAlignment="1">
      <alignment horizontal="right" vertical="center"/>
    </xf>
    <xf numFmtId="179" fontId="19" fillId="0" borderId="5" xfId="0" applyNumberFormat="1" applyFont="1" applyFill="1" applyBorder="1" applyAlignment="1">
      <alignment horizontal="right" vertical="center"/>
    </xf>
    <xf numFmtId="197" fontId="8" fillId="0" borderId="4" xfId="0" applyNumberFormat="1" applyFont="1" applyFill="1" applyBorder="1" applyAlignment="1">
      <alignment horizontal="righ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197" fontId="8" fillId="0" borderId="4" xfId="0" applyNumberFormat="1" applyFont="1" applyFill="1" applyBorder="1" applyAlignment="1">
      <alignment horizontal="right" vertical="center" shrinkToFi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197" fontId="8" fillId="0" borderId="5" xfId="0" applyNumberFormat="1" applyFont="1" applyFill="1" applyBorder="1" applyAlignment="1">
      <alignment horizontal="right" vertical="center" shrinkToFit="1"/>
    </xf>
    <xf numFmtId="0" fontId="7" fillId="0" borderId="12" xfId="0" applyFont="1" applyFill="1" applyBorder="1" applyAlignment="1">
      <alignment horizontal="center" vertical="top" textRotation="255" wrapText="1" indent="1"/>
    </xf>
    <xf numFmtId="0" fontId="7" fillId="0" borderId="16" xfId="0" applyFont="1" applyFill="1" applyBorder="1" applyAlignment="1">
      <alignment horizontal="center" vertical="top" textRotation="255" wrapText="1" indent="1"/>
    </xf>
    <xf numFmtId="0" fontId="7" fillId="0" borderId="6" xfId="0" applyFont="1" applyFill="1" applyBorder="1" applyAlignment="1">
      <alignment horizontal="center" vertical="top" textRotation="255" wrapText="1" indent="1"/>
    </xf>
    <xf numFmtId="0" fontId="7" fillId="0" borderId="13" xfId="0" applyFont="1" applyFill="1" applyBorder="1" applyAlignment="1">
      <alignment horizontal="center" vertical="top" textRotation="255" wrapText="1" indent="1"/>
    </xf>
    <xf numFmtId="0" fontId="7" fillId="0" borderId="15" xfId="0" applyFont="1" applyFill="1" applyBorder="1" applyAlignment="1">
      <alignment horizontal="center" vertical="top" textRotation="255" wrapText="1" indent="1"/>
    </xf>
    <xf numFmtId="0" fontId="7" fillId="0" borderId="14" xfId="0" applyFont="1" applyFill="1" applyBorder="1" applyAlignment="1">
      <alignment horizontal="center" vertical="top" textRotation="255" wrapText="1" indent="1"/>
    </xf>
    <xf numFmtId="176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0" borderId="44" xfId="0" applyFont="1" applyFill="1" applyBorder="1" applyAlignment="1">
      <alignment horizontal="distributed" vertical="center" indent="1"/>
    </xf>
    <xf numFmtId="0" fontId="15" fillId="0" borderId="52" xfId="0" applyFont="1" applyFill="1" applyBorder="1" applyAlignment="1">
      <alignment horizontal="distributed" vertical="center" indent="1"/>
    </xf>
    <xf numFmtId="0" fontId="15" fillId="0" borderId="53" xfId="0" applyFont="1" applyFill="1" applyBorder="1" applyAlignment="1">
      <alignment horizontal="distributed" vertical="center" indent="1"/>
    </xf>
    <xf numFmtId="0" fontId="15" fillId="0" borderId="23" xfId="0" applyFont="1" applyFill="1" applyBorder="1" applyAlignment="1">
      <alignment horizontal="distributed" vertical="center" indent="1"/>
    </xf>
    <xf numFmtId="0" fontId="15" fillId="0" borderId="54" xfId="0" applyFont="1" applyFill="1" applyBorder="1" applyAlignment="1">
      <alignment horizontal="distributed" vertical="center" indent="1"/>
    </xf>
    <xf numFmtId="0" fontId="15" fillId="0" borderId="33" xfId="0" applyFont="1" applyFill="1" applyBorder="1" applyAlignment="1">
      <alignment horizontal="distributed" vertical="center" indent="1"/>
    </xf>
    <xf numFmtId="0" fontId="8" fillId="0" borderId="17" xfId="0" applyFont="1" applyFill="1" applyBorder="1" applyAlignment="1">
      <alignment horizontal="right" vertical="center" indent="10"/>
    </xf>
    <xf numFmtId="196" fontId="8" fillId="0" borderId="15" xfId="0" applyNumberFormat="1" applyFont="1" applyFill="1" applyBorder="1" applyAlignment="1">
      <alignment vertical="center"/>
    </xf>
    <xf numFmtId="188" fontId="15" fillId="0" borderId="0" xfId="0" applyNumberFormat="1" applyFont="1" applyFill="1" applyBorder="1" applyAlignment="1">
      <alignment horizontal="right" vertical="center"/>
    </xf>
    <xf numFmtId="196" fontId="8" fillId="0" borderId="16" xfId="0" applyNumberFormat="1" applyFont="1" applyFill="1" applyBorder="1" applyAlignment="1">
      <alignment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180" fontId="8" fillId="0" borderId="3" xfId="0" applyNumberFormat="1" applyFont="1" applyFill="1" applyBorder="1" applyAlignment="1">
      <alignment horizontal="right" vertical="center"/>
    </xf>
    <xf numFmtId="0" fontId="15" fillId="0" borderId="59" xfId="0" applyFont="1" applyFill="1" applyBorder="1" applyAlignment="1">
      <alignment horizontal="distributed" vertical="center" indent="1"/>
    </xf>
    <xf numFmtId="180" fontId="8" fillId="0" borderId="16" xfId="0" applyNumberFormat="1" applyFont="1" applyFill="1" applyBorder="1" applyAlignment="1">
      <alignment horizontal="right" vertical="center"/>
    </xf>
    <xf numFmtId="176" fontId="15" fillId="0" borderId="3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0" fontId="7" fillId="0" borderId="32" xfId="0" applyFont="1" applyFill="1" applyBorder="1" applyAlignment="1">
      <alignment vertical="center" wrapText="1" shrinkToFit="1"/>
    </xf>
    <xf numFmtId="0" fontId="7" fillId="0" borderId="16" xfId="0" applyFont="1" applyFill="1" applyBorder="1" applyAlignment="1">
      <alignment vertical="center" wrapText="1" shrinkToFit="1"/>
    </xf>
    <xf numFmtId="0" fontId="7" fillId="0" borderId="6" xfId="0" applyFont="1" applyFill="1" applyBorder="1" applyAlignment="1">
      <alignment vertical="center" wrapText="1" shrinkToFit="1"/>
    </xf>
    <xf numFmtId="0" fontId="8" fillId="0" borderId="1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distributed" vertical="center" justifyLastLine="1"/>
    </xf>
    <xf numFmtId="0" fontId="19" fillId="0" borderId="3" xfId="2" applyFont="1" applyFill="1" applyBorder="1" applyAlignment="1">
      <alignment horizontal="distributed" vertical="center" justifyLastLine="1"/>
    </xf>
    <xf numFmtId="0" fontId="19" fillId="0" borderId="8" xfId="2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vertical="center" shrinkToFit="1"/>
    </xf>
    <xf numFmtId="185" fontId="8" fillId="0" borderId="10" xfId="0" applyNumberFormat="1" applyFont="1" applyFill="1" applyBorder="1" applyAlignment="1">
      <alignment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196" fontId="19" fillId="0" borderId="3" xfId="0" applyNumberFormat="1" applyFont="1" applyFill="1" applyBorder="1" applyAlignment="1">
      <alignment vertical="center"/>
    </xf>
    <xf numFmtId="188" fontId="8" fillId="0" borderId="9" xfId="0" applyNumberFormat="1" applyFont="1" applyFill="1" applyBorder="1" applyAlignment="1">
      <alignment horizontal="right" vertical="center"/>
    </xf>
    <xf numFmtId="0" fontId="19" fillId="0" borderId="32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185" fontId="19" fillId="0" borderId="12" xfId="0" applyNumberFormat="1" applyFont="1" applyFill="1" applyBorder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185" fontId="10" fillId="0" borderId="9" xfId="0" applyNumberFormat="1" applyFont="1" applyFill="1" applyBorder="1" applyAlignment="1">
      <alignment vertical="center"/>
    </xf>
    <xf numFmtId="198" fontId="8" fillId="0" borderId="0" xfId="2" applyNumberFormat="1" applyFont="1" applyFill="1" applyBorder="1" applyAlignment="1">
      <alignment horizontal="right" vertical="center"/>
    </xf>
    <xf numFmtId="0" fontId="19" fillId="0" borderId="32" xfId="0" applyFont="1" applyFill="1" applyBorder="1" applyAlignment="1">
      <alignment horizontal="distributed" vertical="center"/>
    </xf>
    <xf numFmtId="0" fontId="19" fillId="0" borderId="1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distributed" vertical="center"/>
    </xf>
    <xf numFmtId="177" fontId="7" fillId="0" borderId="1" xfId="2" applyNumberFormat="1" applyFont="1" applyFill="1" applyBorder="1" applyAlignment="1">
      <alignment horizontal="distributed" vertical="center" indent="1"/>
    </xf>
    <xf numFmtId="177" fontId="7" fillId="0" borderId="0" xfId="2" applyNumberFormat="1" applyFont="1" applyFill="1" applyBorder="1" applyAlignment="1">
      <alignment horizontal="distributed" vertical="center" indent="1"/>
    </xf>
    <xf numFmtId="177" fontId="7" fillId="0" borderId="7" xfId="2" applyNumberFormat="1" applyFont="1" applyFill="1" applyBorder="1" applyAlignment="1">
      <alignment horizontal="distributed" vertical="center" indent="1"/>
    </xf>
    <xf numFmtId="0" fontId="19" fillId="0" borderId="33" xfId="2" applyFont="1" applyFill="1" applyBorder="1" applyAlignment="1">
      <alignment horizontal="distributed" vertical="center" justifyLastLine="1"/>
    </xf>
    <xf numFmtId="0" fontId="19" fillId="0" borderId="15" xfId="2" applyFont="1" applyFill="1" applyBorder="1" applyAlignment="1">
      <alignment horizontal="distributed" vertical="center" justifyLastLine="1"/>
    </xf>
    <xf numFmtId="0" fontId="19" fillId="0" borderId="14" xfId="2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indent="1"/>
    </xf>
    <xf numFmtId="177" fontId="8" fillId="0" borderId="17" xfId="0" applyNumberFormat="1" applyFont="1" applyFill="1" applyBorder="1" applyAlignment="1">
      <alignment horizontal="center" vertical="center" wrapText="1"/>
    </xf>
    <xf numFmtId="177" fontId="8" fillId="0" borderId="22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47" xfId="0" applyFont="1" applyFill="1" applyBorder="1" applyAlignment="1">
      <alignment horizontal="distributed" vertical="center" wrapText="1" justifyLastLine="1"/>
    </xf>
    <xf numFmtId="0" fontId="8" fillId="0" borderId="51" xfId="0" applyFont="1" applyFill="1" applyBorder="1" applyAlignment="1">
      <alignment horizontal="distributed" vertical="center" wrapText="1" justifyLastLine="1"/>
    </xf>
    <xf numFmtId="0" fontId="8" fillId="0" borderId="55" xfId="0" applyFont="1" applyFill="1" applyBorder="1" applyAlignment="1">
      <alignment horizontal="distributed" vertical="center" wrapText="1" justifyLastLine="1"/>
    </xf>
    <xf numFmtId="0" fontId="8" fillId="0" borderId="29" xfId="0" applyFont="1" applyFill="1" applyBorder="1" applyAlignment="1">
      <alignment horizontal="distributed" vertical="center" wrapText="1" justifyLastLine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8" fillId="0" borderId="34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right" vertical="center"/>
    </xf>
    <xf numFmtId="0" fontId="8" fillId="0" borderId="41" xfId="2" applyFont="1" applyFill="1" applyBorder="1" applyAlignment="1">
      <alignment horizontal="right" vertical="center"/>
    </xf>
    <xf numFmtId="198" fontId="8" fillId="0" borderId="3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 indent="1"/>
    </xf>
    <xf numFmtId="0" fontId="8" fillId="0" borderId="7" xfId="0" applyFont="1" applyFill="1" applyBorder="1" applyAlignment="1">
      <alignment horizontal="right" vertical="center" wrapText="1" indent="1"/>
    </xf>
    <xf numFmtId="0" fontId="8" fillId="0" borderId="39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distributed" vertical="center" indent="1"/>
    </xf>
    <xf numFmtId="177" fontId="19" fillId="0" borderId="7" xfId="0" applyNumberFormat="1" applyFont="1" applyFill="1" applyBorder="1" applyAlignment="1">
      <alignment horizontal="distributed" vertical="center" indent="1"/>
    </xf>
    <xf numFmtId="177" fontId="11" fillId="0" borderId="0" xfId="0" applyNumberFormat="1" applyFont="1" applyFill="1" applyAlignment="1">
      <alignment horizontal="center" vertical="center"/>
    </xf>
    <xf numFmtId="0" fontId="8" fillId="0" borderId="31" xfId="0" applyFont="1" applyFill="1" applyBorder="1" applyAlignment="1">
      <alignment horizontal="distributed" vertical="center" wrapText="1" justifyLastLine="1"/>
    </xf>
    <xf numFmtId="0" fontId="8" fillId="0" borderId="14" xfId="0" applyFont="1" applyFill="1" applyBorder="1" applyAlignment="1">
      <alignment horizontal="distributed" vertical="center" wrapText="1" justifyLastLine="1"/>
    </xf>
    <xf numFmtId="0" fontId="10" fillId="0" borderId="36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distributed" vertical="distributed" textRotation="255" indent="2"/>
    </xf>
    <xf numFmtId="0" fontId="8" fillId="0" borderId="58" xfId="0" applyFont="1" applyFill="1" applyBorder="1" applyAlignment="1">
      <alignment horizontal="distributed" vertical="distributed" textRotation="255" indent="2"/>
    </xf>
    <xf numFmtId="0" fontId="8" fillId="0" borderId="61" xfId="0" applyFont="1" applyFill="1" applyBorder="1" applyAlignment="1">
      <alignment horizontal="distributed" vertical="distributed" textRotation="255" indent="2"/>
    </xf>
    <xf numFmtId="0" fontId="8" fillId="0" borderId="56" xfId="0" applyFont="1" applyFill="1" applyBorder="1" applyAlignment="1">
      <alignment horizontal="distributed" vertical="distributed" textRotation="255" indent="2"/>
    </xf>
    <xf numFmtId="0" fontId="8" fillId="0" borderId="48" xfId="0" applyFont="1" applyFill="1" applyBorder="1" applyAlignment="1">
      <alignment horizontal="distributed" vertical="distributed" textRotation="255" indent="2"/>
    </xf>
    <xf numFmtId="0" fontId="8" fillId="0" borderId="49" xfId="0" applyFont="1" applyFill="1" applyBorder="1" applyAlignment="1">
      <alignment horizontal="distributed" vertical="distributed" textRotation="255" indent="2"/>
    </xf>
    <xf numFmtId="0" fontId="8" fillId="0" borderId="12" xfId="0" applyFont="1" applyFill="1" applyBorder="1" applyAlignment="1">
      <alignment horizontal="center" vertical="distributed" textRotation="255" wrapText="1" indent="3"/>
    </xf>
    <xf numFmtId="0" fontId="8" fillId="0" borderId="16" xfId="0" applyFont="1" applyFill="1" applyBorder="1" applyAlignment="1">
      <alignment horizontal="center" vertical="distributed" textRotation="255" wrapText="1" indent="3"/>
    </xf>
    <xf numFmtId="0" fontId="8" fillId="0" borderId="6" xfId="0" applyFont="1" applyFill="1" applyBorder="1" applyAlignment="1">
      <alignment horizontal="center" vertical="distributed" textRotation="255" wrapText="1" indent="3"/>
    </xf>
    <xf numFmtId="0" fontId="8" fillId="0" borderId="13" xfId="0" applyFont="1" applyFill="1" applyBorder="1" applyAlignment="1">
      <alignment horizontal="center" vertical="distributed" textRotation="255" wrapText="1" indent="3"/>
    </xf>
    <xf numFmtId="0" fontId="8" fillId="0" borderId="15" xfId="0" applyFont="1" applyFill="1" applyBorder="1" applyAlignment="1">
      <alignment horizontal="center" vertical="distributed" textRotation="255" wrapText="1" indent="3"/>
    </xf>
    <xf numFmtId="0" fontId="8" fillId="0" borderId="14" xfId="0" applyFont="1" applyFill="1" applyBorder="1" applyAlignment="1">
      <alignment horizontal="center" vertical="distributed" textRotation="255" wrapText="1" indent="3"/>
    </xf>
    <xf numFmtId="197" fontId="8" fillId="0" borderId="16" xfId="0" applyNumberFormat="1" applyFont="1" applyFill="1" applyBorder="1" applyAlignment="1">
      <alignment horizontal="right" vertical="center" shrinkToFit="1"/>
    </xf>
    <xf numFmtId="197" fontId="8" fillId="0" borderId="50" xfId="0" applyNumberFormat="1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distributed" vertical="distributed" textRotation="255" indent="2"/>
    </xf>
    <xf numFmtId="0" fontId="8" fillId="0" borderId="7" xfId="0" applyFont="1" applyFill="1" applyBorder="1" applyAlignment="1">
      <alignment horizontal="distributed" vertical="distributed" textRotation="255" indent="2"/>
    </xf>
    <xf numFmtId="0" fontId="8" fillId="0" borderId="13" xfId="0" applyFont="1" applyFill="1" applyBorder="1" applyAlignment="1">
      <alignment horizontal="distributed" vertical="distributed" textRotation="255" indent="2"/>
    </xf>
    <xf numFmtId="0" fontId="8" fillId="0" borderId="14" xfId="0" applyFont="1" applyFill="1" applyBorder="1" applyAlignment="1">
      <alignment horizontal="distributed" vertical="distributed" textRotation="255" indent="2"/>
    </xf>
    <xf numFmtId="187" fontId="19" fillId="0" borderId="15" xfId="0" applyNumberFormat="1" applyFont="1" applyFill="1" applyBorder="1" applyAlignment="1">
      <alignment horizontal="right" vertical="center"/>
    </xf>
    <xf numFmtId="187" fontId="19" fillId="0" borderId="23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 indent="1"/>
    </xf>
    <xf numFmtId="0" fontId="8" fillId="0" borderId="6" xfId="0" applyFont="1" applyFill="1" applyBorder="1" applyAlignment="1">
      <alignment horizontal="right" vertical="center" indent="1"/>
    </xf>
    <xf numFmtId="189" fontId="19" fillId="0" borderId="0" xfId="1" quotePrefix="1" applyNumberFormat="1" applyFont="1" applyFill="1" applyBorder="1" applyAlignment="1">
      <alignment horizontal="right" vertical="center"/>
    </xf>
    <xf numFmtId="196" fontId="8" fillId="0" borderId="3" xfId="0" applyNumberFormat="1" applyFont="1" applyFill="1" applyBorder="1" applyAlignment="1">
      <alignment vertical="center"/>
    </xf>
    <xf numFmtId="179" fontId="19" fillId="0" borderId="16" xfId="0" applyNumberFormat="1" applyFont="1" applyFill="1" applyBorder="1" applyAlignment="1">
      <alignment horizontal="right" vertical="center"/>
    </xf>
    <xf numFmtId="179" fontId="19" fillId="0" borderId="50" xfId="0" applyNumberFormat="1" applyFont="1" applyFill="1" applyBorder="1" applyAlignment="1">
      <alignment horizontal="right" vertical="center"/>
    </xf>
    <xf numFmtId="189" fontId="19" fillId="0" borderId="0" xfId="1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horizontal="right" vertical="center"/>
    </xf>
    <xf numFmtId="0" fontId="8" fillId="0" borderId="59" xfId="0" applyFont="1" applyFill="1" applyBorder="1" applyAlignment="1">
      <alignment horizontal="right" vertical="center"/>
    </xf>
    <xf numFmtId="0" fontId="8" fillId="0" borderId="64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196" fontId="8" fillId="0" borderId="3" xfId="0" applyNumberFormat="1" applyFont="1" applyFill="1" applyBorder="1" applyAlignment="1">
      <alignment horizontal="right" vertical="center"/>
    </xf>
    <xf numFmtId="189" fontId="19" fillId="0" borderId="7" xfId="1" applyNumberFormat="1" applyFont="1" applyFill="1" applyBorder="1" applyAlignment="1">
      <alignment vertical="center"/>
    </xf>
    <xf numFmtId="189" fontId="19" fillId="0" borderId="7" xfId="1" quotePrefix="1" applyNumberFormat="1" applyFont="1" applyFill="1" applyBorder="1" applyAlignment="1">
      <alignment horizontal="right" vertical="center"/>
    </xf>
    <xf numFmtId="179" fontId="18" fillId="0" borderId="0" xfId="1" quotePrefix="1" applyNumberFormat="1" applyFont="1" applyFill="1" applyBorder="1" applyAlignment="1">
      <alignment horizontal="right" vertical="center"/>
    </xf>
    <xf numFmtId="179" fontId="18" fillId="0" borderId="7" xfId="1" quotePrefix="1" applyNumberFormat="1" applyFont="1" applyFill="1" applyBorder="1" applyAlignment="1">
      <alignment horizontal="right" vertical="center"/>
    </xf>
    <xf numFmtId="0" fontId="8" fillId="0" borderId="65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184" fontId="18" fillId="0" borderId="0" xfId="1" quotePrefix="1" applyNumberFormat="1" applyFont="1" applyFill="1" applyBorder="1" applyAlignment="1">
      <alignment horizontal="right" vertical="center"/>
    </xf>
    <xf numFmtId="184" fontId="18" fillId="0" borderId="7" xfId="1" quotePrefix="1" applyNumberFormat="1" applyFont="1" applyFill="1" applyBorder="1" applyAlignment="1">
      <alignment horizontal="right" vertical="center"/>
    </xf>
    <xf numFmtId="184" fontId="18" fillId="0" borderId="0" xfId="1" applyNumberFormat="1" applyFont="1" applyFill="1" applyBorder="1" applyAlignment="1">
      <alignment vertical="center"/>
    </xf>
    <xf numFmtId="184" fontId="19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9" fontId="18" fillId="0" borderId="7" xfId="1" applyNumberFormat="1" applyFont="1" applyFill="1" applyBorder="1" applyAlignment="1">
      <alignment vertical="center"/>
    </xf>
    <xf numFmtId="0" fontId="19" fillId="0" borderId="4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right" vertical="center"/>
    </xf>
    <xf numFmtId="0" fontId="14" fillId="0" borderId="15" xfId="0" applyFont="1" applyFill="1" applyBorder="1"/>
    <xf numFmtId="0" fontId="14" fillId="0" borderId="23" xfId="0" applyFont="1" applyFill="1" applyBorder="1"/>
    <xf numFmtId="0" fontId="8" fillId="0" borderId="42" xfId="0" applyFont="1" applyFill="1" applyBorder="1" applyAlignment="1">
      <alignment horizontal="right" vertical="center"/>
    </xf>
    <xf numFmtId="180" fontId="8" fillId="0" borderId="5" xfId="0" applyNumberFormat="1" applyFont="1" applyFill="1" applyBorder="1" applyAlignment="1">
      <alignment horizontal="right" vertical="center"/>
    </xf>
    <xf numFmtId="39" fontId="8" fillId="0" borderId="3" xfId="1" applyNumberFormat="1" applyFont="1" applyFill="1" applyBorder="1" applyAlignment="1">
      <alignment vertical="center" shrinkToFit="1"/>
    </xf>
    <xf numFmtId="177" fontId="8" fillId="0" borderId="3" xfId="1" applyNumberFormat="1" applyFont="1" applyFill="1" applyBorder="1" applyAlignment="1">
      <alignment vertical="center"/>
    </xf>
    <xf numFmtId="183" fontId="8" fillId="0" borderId="3" xfId="0" applyNumberFormat="1" applyFont="1" applyFill="1" applyBorder="1" applyAlignment="1">
      <alignment horizontal="right" vertical="center" shrinkToFit="1"/>
    </xf>
    <xf numFmtId="39" fontId="19" fillId="0" borderId="0" xfId="1" applyNumberFormat="1" applyFont="1" applyFill="1" applyBorder="1" applyAlignment="1">
      <alignment vertical="center" shrinkToFit="1"/>
    </xf>
    <xf numFmtId="0" fontId="8" fillId="0" borderId="34" xfId="0" applyFont="1" applyFill="1" applyBorder="1" applyAlignment="1">
      <alignment horizontal="right" vertical="center"/>
    </xf>
    <xf numFmtId="0" fontId="14" fillId="0" borderId="11" xfId="0" applyFont="1" applyFill="1" applyBorder="1"/>
    <xf numFmtId="0" fontId="14" fillId="0" borderId="21" xfId="0" applyFont="1" applyFill="1" applyBorder="1"/>
    <xf numFmtId="184" fontId="18" fillId="0" borderId="3" xfId="1" quotePrefix="1" applyNumberFormat="1" applyFont="1" applyFill="1" applyBorder="1" applyAlignment="1">
      <alignment horizontal="right" vertical="center"/>
    </xf>
    <xf numFmtId="184" fontId="18" fillId="0" borderId="8" xfId="1" quotePrefix="1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37" fontId="8" fillId="0" borderId="3" xfId="1" applyNumberFormat="1" applyFont="1" applyFill="1" applyBorder="1" applyAlignment="1">
      <alignment vertical="center"/>
    </xf>
    <xf numFmtId="184" fontId="8" fillId="0" borderId="16" xfId="0" applyNumberFormat="1" applyFont="1" applyFill="1" applyBorder="1" applyAlignment="1">
      <alignment horizontal="right" vertical="center"/>
    </xf>
    <xf numFmtId="184" fontId="8" fillId="0" borderId="6" xfId="0" applyNumberFormat="1" applyFont="1" applyFill="1" applyBorder="1" applyAlignment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37" fontId="8" fillId="0" borderId="10" xfId="1" applyNumberFormat="1" applyFont="1" applyFill="1" applyBorder="1" applyAlignment="1">
      <alignment vertical="center"/>
    </xf>
    <xf numFmtId="184" fontId="18" fillId="0" borderId="7" xfId="1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189" fontId="19" fillId="0" borderId="3" xfId="1" quotePrefix="1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 justifyLastLine="1"/>
    </xf>
    <xf numFmtId="0" fontId="8" fillId="0" borderId="16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0" xfId="0" applyFont="1" applyFill="1" applyBorder="1" applyAlignment="1">
      <alignment horizontal="center" vertical="center" wrapText="1" justifyLastLine="1"/>
    </xf>
    <xf numFmtId="0" fontId="8" fillId="0" borderId="7" xfId="0" applyFont="1" applyFill="1" applyBorder="1" applyAlignment="1">
      <alignment horizontal="center" vertical="center" wrapText="1" justifyLastLine="1"/>
    </xf>
    <xf numFmtId="0" fontId="8" fillId="0" borderId="34" xfId="0" applyFont="1" applyFill="1" applyBorder="1" applyAlignment="1">
      <alignment vertical="distributed" textRotation="255" indent="3"/>
    </xf>
    <xf numFmtId="0" fontId="8" fillId="0" borderId="11" xfId="0" applyFont="1" applyFill="1" applyBorder="1" applyAlignment="1">
      <alignment vertical="distributed" textRotation="255" indent="3"/>
    </xf>
    <xf numFmtId="0" fontId="8" fillId="0" borderId="31" xfId="0" applyFont="1" applyFill="1" applyBorder="1" applyAlignment="1">
      <alignment vertical="distributed" textRotation="255" indent="3"/>
    </xf>
    <xf numFmtId="0" fontId="8" fillId="0" borderId="9" xfId="0" applyFont="1" applyFill="1" applyBorder="1" applyAlignment="1">
      <alignment vertical="distributed" textRotation="255" indent="3"/>
    </xf>
    <xf numFmtId="0" fontId="8" fillId="0" borderId="0" xfId="0" applyFont="1" applyFill="1" applyBorder="1" applyAlignment="1">
      <alignment vertical="distributed" textRotation="255" indent="3"/>
    </xf>
    <xf numFmtId="0" fontId="8" fillId="0" borderId="7" xfId="0" applyFont="1" applyFill="1" applyBorder="1" applyAlignment="1">
      <alignment vertical="distributed" textRotation="255" indent="3"/>
    </xf>
    <xf numFmtId="0" fontId="8" fillId="0" borderId="13" xfId="0" applyFont="1" applyFill="1" applyBorder="1" applyAlignment="1">
      <alignment vertical="distributed" textRotation="255" indent="3"/>
    </xf>
    <xf numFmtId="0" fontId="8" fillId="0" borderId="15" xfId="0" applyFont="1" applyFill="1" applyBorder="1" applyAlignment="1">
      <alignment vertical="distributed" textRotation="255" indent="3"/>
    </xf>
    <xf numFmtId="0" fontId="8" fillId="0" borderId="14" xfId="0" applyFont="1" applyFill="1" applyBorder="1" applyAlignment="1">
      <alignment vertical="distributed" textRotation="255" indent="3"/>
    </xf>
    <xf numFmtId="186" fontId="19" fillId="0" borderId="3" xfId="0" applyNumberFormat="1" applyFont="1" applyFill="1" applyBorder="1" applyAlignment="1">
      <alignment horizontal="right" vertical="center"/>
    </xf>
    <xf numFmtId="186" fontId="8" fillId="0" borderId="16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33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vertical="center"/>
    </xf>
    <xf numFmtId="0" fontId="8" fillId="0" borderId="12" xfId="0" applyFont="1" applyFill="1" applyBorder="1" applyAlignment="1">
      <alignment vertical="distributed" textRotation="255" indent="3"/>
    </xf>
    <xf numFmtId="0" fontId="8" fillId="0" borderId="16" xfId="0" applyFont="1" applyFill="1" applyBorder="1" applyAlignment="1">
      <alignment vertical="distributed" textRotation="255" indent="3"/>
    </xf>
    <xf numFmtId="0" fontId="8" fillId="0" borderId="6" xfId="0" applyFont="1" applyFill="1" applyBorder="1" applyAlignment="1">
      <alignment vertical="distributed" textRotation="255" indent="3"/>
    </xf>
    <xf numFmtId="190" fontId="8" fillId="0" borderId="33" xfId="0" applyNumberFormat="1" applyFont="1" applyFill="1" applyBorder="1" applyAlignment="1">
      <alignment horizontal="left" vertical="center"/>
    </xf>
    <xf numFmtId="190" fontId="8" fillId="0" borderId="15" xfId="0" applyNumberFormat="1" applyFont="1" applyFill="1" applyBorder="1" applyAlignment="1">
      <alignment horizontal="left" vertical="center"/>
    </xf>
    <xf numFmtId="190" fontId="8" fillId="0" borderId="14" xfId="0" applyNumberFormat="1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8" fillId="0" borderId="32" xfId="0" applyFont="1" applyFill="1" applyBorder="1" applyAlignment="1">
      <alignment horizontal="right" vertical="center" shrinkToFit="1"/>
    </xf>
    <xf numFmtId="0" fontId="8" fillId="0" borderId="16" xfId="0" applyFont="1" applyFill="1" applyBorder="1" applyAlignment="1">
      <alignment horizontal="right" vertical="center" shrinkToFit="1"/>
    </xf>
    <xf numFmtId="0" fontId="7" fillId="0" borderId="60" xfId="0" applyFont="1" applyFill="1" applyBorder="1" applyAlignment="1">
      <alignment horizontal="center" vertical="top" textRotation="255" wrapText="1" indent="1"/>
    </xf>
    <xf numFmtId="0" fontId="7" fillId="0" borderId="58" xfId="0" applyFont="1" applyFill="1" applyBorder="1" applyAlignment="1">
      <alignment horizontal="center" vertical="top" textRotation="255" wrapText="1" indent="1"/>
    </xf>
    <xf numFmtId="0" fontId="7" fillId="0" borderId="2" xfId="0" applyFont="1" applyFill="1" applyBorder="1" applyAlignment="1">
      <alignment horizontal="center" vertical="top" textRotation="255" wrapText="1" indent="1"/>
    </xf>
    <xf numFmtId="188" fontId="8" fillId="0" borderId="11" xfId="0" applyNumberFormat="1" applyFont="1" applyFill="1" applyBorder="1" applyAlignment="1">
      <alignment horizontal="distributed" vertical="center" wrapText="1"/>
    </xf>
    <xf numFmtId="188" fontId="14" fillId="0" borderId="11" xfId="0" applyNumberFormat="1" applyFont="1" applyFill="1" applyBorder="1" applyAlignment="1">
      <alignment horizontal="distributed" vertical="center"/>
    </xf>
    <xf numFmtId="188" fontId="14" fillId="0" borderId="31" xfId="0" applyNumberFormat="1" applyFont="1" applyFill="1" applyBorder="1" applyAlignment="1">
      <alignment horizontal="distributed" vertical="center"/>
    </xf>
    <xf numFmtId="188" fontId="14" fillId="0" borderId="0" xfId="0" applyNumberFormat="1" applyFont="1" applyFill="1" applyAlignment="1">
      <alignment horizontal="distributed" vertical="center"/>
    </xf>
    <xf numFmtId="188" fontId="14" fillId="0" borderId="7" xfId="0" applyNumberFormat="1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 wrapText="1" justifyLastLine="1"/>
    </xf>
    <xf numFmtId="0" fontId="8" fillId="0" borderId="39" xfId="0" applyFont="1" applyFill="1" applyBorder="1" applyAlignment="1">
      <alignment horizontal="distributed" vertical="center" wrapText="1" justifyLastLine="1"/>
    </xf>
    <xf numFmtId="0" fontId="8" fillId="0" borderId="37" xfId="0" applyFont="1" applyFill="1" applyBorder="1" applyAlignment="1">
      <alignment horizontal="distributed" vertical="center" wrapText="1" justifyLastLine="1"/>
    </xf>
    <xf numFmtId="0" fontId="8" fillId="0" borderId="67" xfId="0" applyFont="1" applyFill="1" applyBorder="1" applyAlignment="1">
      <alignment horizontal="distributed" vertical="center" wrapText="1" justifyLastLine="1"/>
    </xf>
    <xf numFmtId="0" fontId="8" fillId="0" borderId="67" xfId="0" applyFont="1" applyFill="1" applyBorder="1" applyAlignment="1">
      <alignment horizontal="center" vertical="center"/>
    </xf>
    <xf numFmtId="200" fontId="8" fillId="0" borderId="3" xfId="0" applyNumberFormat="1" applyFont="1" applyFill="1" applyBorder="1" applyAlignment="1">
      <alignment horizontal="right" vertical="center" indent="1"/>
    </xf>
    <xf numFmtId="200" fontId="8" fillId="0" borderId="5" xfId="0" applyNumberFormat="1" applyFont="1" applyFill="1" applyBorder="1" applyAlignment="1">
      <alignment horizontal="right" vertical="center" indent="1"/>
    </xf>
    <xf numFmtId="0" fontId="8" fillId="0" borderId="36" xfId="0" applyFont="1" applyFill="1" applyBorder="1" applyAlignment="1">
      <alignment horizontal="distributed" vertical="center" wrapText="1" justifyLastLine="1"/>
    </xf>
    <xf numFmtId="0" fontId="8" fillId="0" borderId="43" xfId="0" applyFont="1" applyFill="1" applyBorder="1" applyAlignment="1">
      <alignment horizontal="distributed" vertical="center" wrapText="1" justifyLastLine="1"/>
    </xf>
    <xf numFmtId="42" fontId="8" fillId="0" borderId="4" xfId="0" applyNumberFormat="1" applyFont="1" applyFill="1" applyBorder="1" applyAlignment="1">
      <alignment horizontal="right" vertical="center"/>
    </xf>
    <xf numFmtId="185" fontId="8" fillId="0" borderId="5" xfId="0" applyNumberFormat="1" applyFont="1" applyFill="1" applyBorder="1" applyAlignment="1">
      <alignment horizontal="right" vertical="center"/>
    </xf>
    <xf numFmtId="188" fontId="8" fillId="0" borderId="4" xfId="0" applyNumberFormat="1" applyFont="1" applyFill="1" applyBorder="1" applyAlignment="1">
      <alignment horizontal="right" vertical="center"/>
    </xf>
    <xf numFmtId="185" fontId="8" fillId="0" borderId="4" xfId="0" applyNumberFormat="1" applyFont="1" applyFill="1" applyBorder="1" applyAlignment="1">
      <alignment vertical="center"/>
    </xf>
    <xf numFmtId="0" fontId="19" fillId="0" borderId="42" xfId="2" applyFont="1" applyFill="1" applyBorder="1" applyAlignment="1">
      <alignment horizontal="center" vertical="center"/>
    </xf>
    <xf numFmtId="0" fontId="19" fillId="0" borderId="35" xfId="2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188" fontId="19" fillId="0" borderId="0" xfId="0" applyNumberFormat="1" applyFont="1" applyFill="1" applyBorder="1" applyAlignment="1">
      <alignment horizontal="right" vertical="center"/>
    </xf>
    <xf numFmtId="188" fontId="19" fillId="0" borderId="4" xfId="0" applyNumberFormat="1" applyFont="1" applyFill="1" applyBorder="1" applyAlignment="1">
      <alignment horizontal="right" vertical="center"/>
    </xf>
    <xf numFmtId="185" fontId="19" fillId="0" borderId="5" xfId="0" applyNumberFormat="1" applyFont="1" applyFill="1" applyBorder="1" applyAlignment="1">
      <alignment vertical="center"/>
    </xf>
    <xf numFmtId="0" fontId="15" fillId="0" borderId="42" xfId="2" applyFont="1" applyFill="1" applyBorder="1" applyAlignment="1">
      <alignment horizontal="distributed" vertical="center" wrapText="1" justifyLastLine="1"/>
    </xf>
    <xf numFmtId="0" fontId="15" fillId="0" borderId="48" xfId="2" applyFont="1" applyFill="1" applyBorder="1" applyAlignment="1">
      <alignment horizontal="distributed" vertical="center" wrapText="1" justifyLastLine="1"/>
    </xf>
    <xf numFmtId="0" fontId="15" fillId="0" borderId="35" xfId="2" applyFont="1" applyFill="1" applyBorder="1" applyAlignment="1">
      <alignment horizontal="distributed" vertical="center" wrapText="1" justifyLastLine="1"/>
    </xf>
    <xf numFmtId="0" fontId="15" fillId="0" borderId="44" xfId="2" applyFont="1" applyFill="1" applyBorder="1" applyAlignment="1">
      <alignment horizontal="distributed" vertical="center" wrapText="1" justifyLastLine="1"/>
    </xf>
    <xf numFmtId="198" fontId="19" fillId="0" borderId="0" xfId="2" applyNumberFormat="1" applyFont="1" applyFill="1" applyBorder="1" applyAlignment="1">
      <alignment horizontal="right" vertical="center"/>
    </xf>
    <xf numFmtId="198" fontId="15" fillId="0" borderId="0" xfId="2" applyNumberFormat="1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distributed" vertical="center" justifyLastLine="1"/>
    </xf>
    <xf numFmtId="0" fontId="8" fillId="0" borderId="47" xfId="0" applyFont="1" applyFill="1" applyBorder="1" applyAlignment="1">
      <alignment horizontal="distributed" vertical="center" justifyLastLine="1"/>
    </xf>
    <xf numFmtId="0" fontId="8" fillId="0" borderId="51" xfId="0" applyFont="1" applyFill="1" applyBorder="1" applyAlignment="1">
      <alignment horizontal="distributed" vertical="center" justifyLastLine="1"/>
    </xf>
    <xf numFmtId="0" fontId="8" fillId="0" borderId="48" xfId="0" applyFont="1" applyFill="1" applyBorder="1" applyAlignment="1">
      <alignment horizontal="distributed" vertical="center" justifyLastLine="1"/>
    </xf>
    <xf numFmtId="0" fontId="8" fillId="0" borderId="49" xfId="0" applyFont="1" applyFill="1" applyBorder="1" applyAlignment="1">
      <alignment horizontal="distributed" vertical="center" justifyLastLine="1"/>
    </xf>
    <xf numFmtId="0" fontId="8" fillId="0" borderId="45" xfId="0" applyFont="1" applyFill="1" applyBorder="1" applyAlignment="1">
      <alignment horizontal="distributed" vertical="center" justifyLastLine="1"/>
    </xf>
    <xf numFmtId="198" fontId="8" fillId="0" borderId="4" xfId="2" applyNumberFormat="1" applyFont="1" applyFill="1" applyBorder="1" applyAlignment="1">
      <alignment horizontal="right" vertical="center"/>
    </xf>
    <xf numFmtId="198" fontId="8" fillId="0" borderId="5" xfId="2" applyNumberFormat="1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distributed" vertical="center" indent="1"/>
    </xf>
    <xf numFmtId="177" fontId="8" fillId="0" borderId="7" xfId="0" applyNumberFormat="1" applyFont="1" applyFill="1" applyBorder="1" applyAlignment="1">
      <alignment horizontal="distributed" vertical="center" inden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4" xfId="0" applyFont="1" applyFill="1" applyBorder="1"/>
    <xf numFmtId="185" fontId="10" fillId="0" borderId="4" xfId="0" applyNumberFormat="1" applyFont="1" applyFill="1" applyBorder="1" applyAlignment="1">
      <alignment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distributed" vertical="center" indent="1"/>
    </xf>
    <xf numFmtId="0" fontId="19" fillId="0" borderId="54" xfId="0" applyFont="1" applyFill="1" applyBorder="1" applyAlignment="1">
      <alignment horizontal="distributed" vertical="center" indent="1"/>
    </xf>
    <xf numFmtId="0" fontId="19" fillId="0" borderId="33" xfId="0" applyFont="1" applyFill="1" applyBorder="1" applyAlignment="1">
      <alignment horizontal="distributed" vertical="center" indent="1"/>
    </xf>
    <xf numFmtId="188" fontId="8" fillId="0" borderId="3" xfId="0" applyNumberFormat="1" applyFont="1" applyFill="1" applyBorder="1" applyAlignment="1">
      <alignment horizontal="right" vertical="center"/>
    </xf>
    <xf numFmtId="0" fontId="19" fillId="0" borderId="44" xfId="0" applyFont="1" applyFill="1" applyBorder="1" applyAlignment="1">
      <alignment horizontal="distributed" vertical="center" indent="1"/>
    </xf>
    <xf numFmtId="0" fontId="19" fillId="0" borderId="52" xfId="0" applyFont="1" applyFill="1" applyBorder="1" applyAlignment="1">
      <alignment horizontal="distributed" vertical="center" indent="1"/>
    </xf>
    <xf numFmtId="185" fontId="8" fillId="0" borderId="5" xfId="0" applyNumberFormat="1" applyFont="1" applyFill="1" applyBorder="1" applyAlignment="1">
      <alignment vertical="center"/>
    </xf>
    <xf numFmtId="0" fontId="19" fillId="0" borderId="53" xfId="0" applyFont="1" applyFill="1" applyBorder="1" applyAlignment="1">
      <alignment horizontal="distributed" vertical="center" indent="1"/>
    </xf>
    <xf numFmtId="176" fontId="19" fillId="0" borderId="4" xfId="0" applyNumberFormat="1" applyFont="1" applyFill="1" applyBorder="1" applyAlignment="1">
      <alignment horizontal="right" vertical="center"/>
    </xf>
    <xf numFmtId="176" fontId="19" fillId="0" borderId="5" xfId="0" applyNumberFormat="1" applyFont="1" applyFill="1" applyBorder="1" applyAlignment="1">
      <alignment horizontal="right" vertical="center"/>
    </xf>
    <xf numFmtId="0" fontId="19" fillId="0" borderId="29" xfId="0" applyFont="1" applyFill="1" applyBorder="1" applyAlignment="1">
      <alignment horizontal="center" vertical="center"/>
    </xf>
    <xf numFmtId="194" fontId="8" fillId="0" borderId="16" xfId="0" applyNumberFormat="1" applyFont="1" applyFill="1" applyBorder="1" applyAlignment="1">
      <alignment horizontal="right" vertical="center"/>
    </xf>
    <xf numFmtId="194" fontId="15" fillId="0" borderId="0" xfId="0" applyNumberFormat="1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180" fontId="19" fillId="0" borderId="3" xfId="0" applyNumberFormat="1" applyFont="1" applyFill="1" applyBorder="1" applyAlignment="1">
      <alignment horizontal="right" vertical="center"/>
    </xf>
    <xf numFmtId="180" fontId="19" fillId="0" borderId="5" xfId="0" applyNumberFormat="1" applyFont="1" applyFill="1" applyBorder="1" applyAlignment="1">
      <alignment horizontal="right" vertical="center"/>
    </xf>
    <xf numFmtId="194" fontId="8" fillId="0" borderId="0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95" fontId="8" fillId="0" borderId="0" xfId="0" applyNumberFormat="1" applyFont="1" applyFill="1" applyBorder="1" applyAlignment="1">
      <alignment horizontal="right" vertical="center"/>
    </xf>
    <xf numFmtId="195" fontId="15" fillId="0" borderId="0" xfId="0" applyNumberFormat="1" applyFont="1" applyFill="1" applyBorder="1" applyAlignment="1">
      <alignment horizontal="right" vertical="center"/>
    </xf>
    <xf numFmtId="195" fontId="8" fillId="0" borderId="3" xfId="0" applyNumberFormat="1" applyFont="1" applyFill="1" applyBorder="1" applyAlignment="1">
      <alignment horizontal="right" vertical="center"/>
    </xf>
    <xf numFmtId="195" fontId="15" fillId="0" borderId="3" xfId="0" applyNumberFormat="1" applyFont="1" applyFill="1" applyBorder="1" applyAlignment="1">
      <alignment horizontal="right" vertical="center"/>
    </xf>
    <xf numFmtId="195" fontId="19" fillId="0" borderId="3" xfId="0" applyNumberFormat="1" applyFont="1" applyFill="1" applyBorder="1" applyAlignment="1">
      <alignment horizontal="right" vertical="center"/>
    </xf>
    <xf numFmtId="195" fontId="19" fillId="0" borderId="5" xfId="0" applyNumberFormat="1" applyFont="1" applyFill="1" applyBorder="1" applyAlignment="1">
      <alignment horizontal="right" vertical="center"/>
    </xf>
    <xf numFmtId="195" fontId="19" fillId="0" borderId="0" xfId="0" applyNumberFormat="1" applyFont="1" applyFill="1" applyBorder="1" applyAlignment="1">
      <alignment horizontal="right" vertical="center"/>
    </xf>
    <xf numFmtId="195" fontId="19" fillId="0" borderId="4" xfId="0" applyNumberFormat="1" applyFont="1" applyFill="1" applyBorder="1" applyAlignment="1">
      <alignment horizontal="right" vertical="center"/>
    </xf>
    <xf numFmtId="194" fontId="19" fillId="0" borderId="0" xfId="0" applyNumberFormat="1" applyFont="1" applyFill="1" applyBorder="1" applyAlignment="1">
      <alignment horizontal="right" vertical="center"/>
    </xf>
    <xf numFmtId="194" fontId="19" fillId="0" borderId="4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distributed" vertical="center" indent="1"/>
    </xf>
    <xf numFmtId="184" fontId="19" fillId="0" borderId="7" xfId="1" applyNumberFormat="1" applyFont="1" applyFill="1" applyBorder="1" applyAlignment="1">
      <alignment vertical="center"/>
    </xf>
    <xf numFmtId="196" fontId="8" fillId="0" borderId="16" xfId="0" applyNumberFormat="1" applyFont="1" applyFill="1" applyBorder="1" applyAlignment="1">
      <alignment horizontal="right" vertical="center"/>
    </xf>
    <xf numFmtId="189" fontId="19" fillId="0" borderId="8" xfId="1" quotePrefix="1" applyNumberFormat="1" applyFont="1" applyFill="1" applyBorder="1" applyAlignment="1">
      <alignment horizontal="right" vertical="center"/>
    </xf>
    <xf numFmtId="176" fontId="19" fillId="0" borderId="3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shrinkToFit="1"/>
    </xf>
    <xf numFmtId="178" fontId="19" fillId="0" borderId="3" xfId="0" applyNumberFormat="1" applyFont="1" applyFill="1" applyBorder="1" applyAlignment="1">
      <alignment horizontal="right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188" fontId="8" fillId="0" borderId="5" xfId="0" applyNumberFormat="1" applyFont="1" applyFill="1" applyBorder="1" applyAlignment="1">
      <alignment horizontal="right" vertical="center"/>
    </xf>
    <xf numFmtId="0" fontId="8" fillId="0" borderId="42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185" fontId="8" fillId="0" borderId="15" xfId="0" applyNumberFormat="1" applyFont="1" applyFill="1" applyBorder="1" applyAlignment="1">
      <alignment horizontal="right" vertical="center"/>
    </xf>
    <xf numFmtId="42" fontId="19" fillId="0" borderId="0" xfId="0" applyNumberFormat="1" applyFont="1" applyFill="1" applyBorder="1" applyAlignment="1">
      <alignment horizontal="right" vertical="center"/>
    </xf>
    <xf numFmtId="42" fontId="19" fillId="0" borderId="4" xfId="0" applyNumberFormat="1" applyFont="1" applyFill="1" applyBorder="1" applyAlignment="1">
      <alignment horizontal="right" vertical="center"/>
    </xf>
    <xf numFmtId="203" fontId="19" fillId="0" borderId="22" xfId="0" applyNumberFormat="1" applyFont="1" applyFill="1" applyBorder="1" applyAlignment="1">
      <alignment horizontal="center" vertical="center"/>
    </xf>
    <xf numFmtId="203" fontId="19" fillId="0" borderId="42" xfId="0" applyNumberFormat="1" applyFont="1" applyFill="1" applyBorder="1" applyAlignment="1">
      <alignment horizontal="center" vertical="center"/>
    </xf>
    <xf numFmtId="203" fontId="19" fillId="0" borderId="48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distributed" vertical="center" indent="1"/>
    </xf>
    <xf numFmtId="0" fontId="19" fillId="0" borderId="16" xfId="0" applyFont="1" applyFill="1" applyBorder="1" applyAlignment="1">
      <alignment horizontal="distributed" vertical="center" indent="1"/>
    </xf>
    <xf numFmtId="0" fontId="19" fillId="0" borderId="6" xfId="0" applyFont="1" applyFill="1" applyBorder="1" applyAlignment="1">
      <alignment horizontal="distributed" vertical="center" indent="1"/>
    </xf>
    <xf numFmtId="197" fontId="8" fillId="0" borderId="16" xfId="2" applyNumberFormat="1" applyFont="1" applyFill="1" applyBorder="1" applyAlignment="1">
      <alignment horizontal="right" vertical="center"/>
    </xf>
    <xf numFmtId="198" fontId="19" fillId="0" borderId="3" xfId="2" applyNumberFormat="1" applyFont="1" applyFill="1" applyBorder="1" applyAlignment="1">
      <alignment horizontal="right" vertical="center"/>
    </xf>
    <xf numFmtId="185" fontId="8" fillId="0" borderId="10" xfId="0" applyNumberFormat="1" applyFont="1" applyFill="1" applyBorder="1" applyAlignment="1">
      <alignment horizontal="right" vertical="center"/>
    </xf>
    <xf numFmtId="199" fontId="8" fillId="0" borderId="16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 wrapText="1" justifyLastLine="1"/>
    </xf>
    <xf numFmtId="0" fontId="8" fillId="0" borderId="58" xfId="0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center" vertical="center" textRotation="255" shrinkToFit="1"/>
    </xf>
    <xf numFmtId="0" fontId="8" fillId="0" borderId="7" xfId="0" applyFont="1" applyFill="1" applyBorder="1" applyAlignment="1">
      <alignment horizontal="center" vertical="center" textRotation="255" shrinkToFit="1"/>
    </xf>
    <xf numFmtId="0" fontId="8" fillId="0" borderId="14" xfId="0" applyFont="1" applyFill="1" applyBorder="1" applyAlignment="1">
      <alignment horizontal="center" vertical="center" textRotation="255" shrinkToFi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 vertical="center"/>
    </xf>
    <xf numFmtId="0" fontId="19" fillId="0" borderId="65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192" fontId="8" fillId="0" borderId="16" xfId="0" applyNumberFormat="1" applyFont="1" applyFill="1" applyBorder="1" applyAlignment="1">
      <alignment horizontal="right" vertical="center"/>
    </xf>
    <xf numFmtId="191" fontId="8" fillId="0" borderId="16" xfId="0" applyNumberFormat="1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85" fontId="15" fillId="0" borderId="4" xfId="0" applyNumberFormat="1" applyFont="1" applyFill="1" applyBorder="1" applyAlignment="1">
      <alignment horizontal="right" vertical="center"/>
    </xf>
    <xf numFmtId="185" fontId="8" fillId="0" borderId="23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distributed" vertical="center" wrapText="1" justifyLastLine="1"/>
    </xf>
    <xf numFmtId="0" fontId="15" fillId="0" borderId="16" xfId="0" applyFont="1" applyFill="1" applyBorder="1" applyAlignment="1">
      <alignment horizontal="distributed" vertical="center" wrapText="1" justifyLastLine="1"/>
    </xf>
    <xf numFmtId="0" fontId="15" fillId="0" borderId="6" xfId="0" applyFont="1" applyFill="1" applyBorder="1" applyAlignment="1">
      <alignment horizontal="distributed" vertical="center" wrapText="1" justifyLastLine="1"/>
    </xf>
    <xf numFmtId="0" fontId="15" fillId="0" borderId="13" xfId="0" applyFont="1" applyFill="1" applyBorder="1" applyAlignment="1">
      <alignment horizontal="distributed" vertical="center" wrapText="1" justifyLastLine="1"/>
    </xf>
    <xf numFmtId="0" fontId="15" fillId="0" borderId="15" xfId="0" applyFont="1" applyFill="1" applyBorder="1" applyAlignment="1">
      <alignment horizontal="distributed" vertical="center" wrapText="1" justifyLastLine="1"/>
    </xf>
    <xf numFmtId="0" fontId="15" fillId="0" borderId="14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right" vertical="center"/>
    </xf>
    <xf numFmtId="198" fontId="15" fillId="0" borderId="3" xfId="2" applyNumberFormat="1" applyFont="1" applyFill="1" applyBorder="1" applyAlignment="1">
      <alignment horizontal="right" vertical="center"/>
    </xf>
    <xf numFmtId="185" fontId="8" fillId="0" borderId="50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distributed" vertical="center" justifyLastLine="1"/>
    </xf>
    <xf numFmtId="0" fontId="15" fillId="0" borderId="16" xfId="0" applyFont="1" applyFill="1" applyBorder="1" applyAlignment="1">
      <alignment horizontal="distributed" vertical="center" justifyLastLine="1"/>
    </xf>
    <xf numFmtId="0" fontId="15" fillId="0" borderId="6" xfId="0" applyFont="1" applyFill="1" applyBorder="1" applyAlignment="1">
      <alignment horizontal="distributed" vertical="center" justifyLastLine="1"/>
    </xf>
    <xf numFmtId="0" fontId="15" fillId="0" borderId="13" xfId="0" applyFont="1" applyFill="1" applyBorder="1" applyAlignment="1">
      <alignment horizontal="distributed" vertical="center" justifyLastLine="1"/>
    </xf>
    <xf numFmtId="0" fontId="15" fillId="0" borderId="15" xfId="0" applyFont="1" applyFill="1" applyBorder="1" applyAlignment="1">
      <alignment horizontal="distributed" vertical="center" justifyLastLine="1"/>
    </xf>
    <xf numFmtId="0" fontId="15" fillId="0" borderId="14" xfId="0" applyFont="1" applyFill="1" applyBorder="1" applyAlignment="1">
      <alignment horizontal="distributed" vertical="center" justifyLastLine="1"/>
    </xf>
    <xf numFmtId="0" fontId="8" fillId="0" borderId="5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185" fontId="15" fillId="0" borderId="23" xfId="0" applyNumberFormat="1" applyFont="1" applyFill="1" applyBorder="1" applyAlignment="1">
      <alignment horizontal="right" vertical="center"/>
    </xf>
    <xf numFmtId="185" fontId="19" fillId="0" borderId="5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right" vertical="center"/>
    </xf>
    <xf numFmtId="199" fontId="8" fillId="0" borderId="6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177" fontId="7" fillId="0" borderId="12" xfId="0" applyNumberFormat="1" applyFont="1" applyFill="1" applyBorder="1" applyAlignment="1">
      <alignment horizontal="center" vertical="center" textRotation="255"/>
    </xf>
    <xf numFmtId="177" fontId="7" fillId="0" borderId="50" xfId="0" applyNumberFormat="1" applyFont="1" applyFill="1" applyBorder="1" applyAlignment="1">
      <alignment horizontal="center" vertical="center" textRotation="255"/>
    </xf>
    <xf numFmtId="177" fontId="20" fillId="0" borderId="9" xfId="0" applyNumberFormat="1" applyFont="1" applyFill="1" applyBorder="1" applyAlignment="1">
      <alignment horizontal="center" vertical="center" textRotation="255"/>
    </xf>
    <xf numFmtId="177" fontId="20" fillId="0" borderId="4" xfId="0" applyNumberFormat="1" applyFont="1" applyFill="1" applyBorder="1" applyAlignment="1">
      <alignment horizontal="center" vertical="center" textRotation="255"/>
    </xf>
    <xf numFmtId="177" fontId="20" fillId="0" borderId="10" xfId="0" applyNumberFormat="1" applyFont="1" applyFill="1" applyBorder="1" applyAlignment="1">
      <alignment horizontal="center" vertical="center" textRotation="255"/>
    </xf>
    <xf numFmtId="177" fontId="20" fillId="0" borderId="5" xfId="0" applyNumberFormat="1" applyFont="1" applyFill="1" applyBorder="1" applyAlignment="1">
      <alignment horizontal="center" vertical="center" textRotation="255"/>
    </xf>
    <xf numFmtId="177" fontId="19" fillId="0" borderId="9" xfId="0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199" fontId="19" fillId="0" borderId="3" xfId="0" applyNumberFormat="1" applyFont="1" applyFill="1" applyBorder="1" applyAlignment="1">
      <alignment vertical="center"/>
    </xf>
    <xf numFmtId="199" fontId="19" fillId="0" borderId="8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horizontal="distributed" vertical="center" wrapText="1" justifyLastLine="1"/>
    </xf>
    <xf numFmtId="177" fontId="8" fillId="0" borderId="47" xfId="0" applyNumberFormat="1" applyFont="1" applyFill="1" applyBorder="1" applyAlignment="1">
      <alignment horizontal="distributed" vertical="center" wrapText="1" justifyLastLine="1"/>
    </xf>
    <xf numFmtId="177" fontId="8" fillId="0" borderId="51" xfId="0" applyNumberFormat="1" applyFont="1" applyFill="1" applyBorder="1" applyAlignment="1">
      <alignment horizontal="distributed" vertical="center" wrapText="1" justifyLastLine="1"/>
    </xf>
    <xf numFmtId="177" fontId="8" fillId="0" borderId="61" xfId="0" applyNumberFormat="1" applyFont="1" applyFill="1" applyBorder="1" applyAlignment="1">
      <alignment horizontal="distributed" vertical="center" wrapText="1" justifyLastLine="1"/>
    </xf>
    <xf numFmtId="177" fontId="8" fillId="0" borderId="56" xfId="0" applyNumberFormat="1" applyFont="1" applyFill="1" applyBorder="1" applyAlignment="1">
      <alignment horizontal="distributed" vertical="center" wrapText="1" justifyLastLine="1"/>
    </xf>
    <xf numFmtId="177" fontId="8" fillId="0" borderId="57" xfId="0" applyNumberFormat="1" applyFont="1" applyFill="1" applyBorder="1" applyAlignment="1">
      <alignment horizontal="distributed" vertical="center" wrapText="1" justifyLastLine="1"/>
    </xf>
    <xf numFmtId="177" fontId="8" fillId="0" borderId="48" xfId="0" applyNumberFormat="1" applyFont="1" applyFill="1" applyBorder="1" applyAlignment="1">
      <alignment horizontal="distributed" vertical="center" wrapText="1" justifyLastLine="1"/>
    </xf>
    <xf numFmtId="177" fontId="8" fillId="0" borderId="49" xfId="0" applyNumberFormat="1" applyFont="1" applyFill="1" applyBorder="1" applyAlignment="1">
      <alignment horizontal="distributed" vertical="center" wrapText="1" justifyLastLine="1"/>
    </xf>
    <xf numFmtId="177" fontId="8" fillId="0" borderId="45" xfId="0" applyNumberFormat="1" applyFont="1" applyFill="1" applyBorder="1" applyAlignment="1">
      <alignment horizontal="distributed" vertical="center" wrapText="1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58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55" xfId="0" applyFont="1" applyFill="1" applyBorder="1" applyAlignment="1">
      <alignment horizontal="distributed" vertical="center" justifyLastLine="1"/>
    </xf>
    <xf numFmtId="0" fontId="8" fillId="0" borderId="56" xfId="0" applyFont="1" applyFill="1" applyBorder="1" applyAlignment="1">
      <alignment horizontal="distributed" vertical="center" justifyLastLine="1"/>
    </xf>
    <xf numFmtId="0" fontId="8" fillId="0" borderId="69" xfId="0" applyFont="1" applyFill="1" applyBorder="1" applyAlignment="1">
      <alignment horizontal="distributed" vertical="center" justifyLastLine="1"/>
    </xf>
    <xf numFmtId="0" fontId="8" fillId="0" borderId="29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center" justifyLastLine="1"/>
    </xf>
    <xf numFmtId="177" fontId="8" fillId="0" borderId="18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31" xfId="0" applyNumberFormat="1" applyFont="1" applyFill="1" applyBorder="1" applyAlignment="1">
      <alignment horizontal="right" vertical="center"/>
    </xf>
    <xf numFmtId="0" fontId="23" fillId="0" borderId="1" xfId="2" applyFont="1" applyFill="1" applyBorder="1" applyAlignment="1">
      <alignment horizontal="center" vertical="center" wrapText="1" shrinkToFit="1"/>
    </xf>
    <xf numFmtId="0" fontId="23" fillId="0" borderId="7" xfId="2" applyFont="1" applyFill="1" applyBorder="1" applyAlignment="1">
      <alignment horizontal="center" vertical="center" shrinkToFit="1"/>
    </xf>
    <xf numFmtId="0" fontId="23" fillId="0" borderId="1" xfId="2" applyFont="1" applyFill="1" applyBorder="1" applyAlignment="1">
      <alignment horizontal="center" vertical="center" shrinkToFit="1"/>
    </xf>
    <xf numFmtId="0" fontId="23" fillId="0" borderId="2" xfId="2" applyFont="1" applyFill="1" applyBorder="1" applyAlignment="1">
      <alignment horizontal="center" vertical="center" shrinkToFit="1"/>
    </xf>
    <xf numFmtId="0" fontId="23" fillId="0" borderId="8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wrapText="1" indent="1"/>
    </xf>
    <xf numFmtId="0" fontId="8" fillId="0" borderId="8" xfId="0" applyFont="1" applyFill="1" applyBorder="1" applyAlignment="1">
      <alignment horizontal="right" vertical="center" wrapText="1" indent="1"/>
    </xf>
    <xf numFmtId="0" fontId="15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25" xfId="2" applyFont="1" applyFill="1" applyBorder="1" applyAlignment="1">
      <alignment horizontal="left" vertical="center"/>
    </xf>
    <xf numFmtId="0" fontId="8" fillId="0" borderId="26" xfId="2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center" vertical="center" textRotation="255"/>
    </xf>
    <xf numFmtId="177" fontId="12" fillId="0" borderId="7" xfId="0" applyNumberFormat="1" applyFont="1" applyFill="1" applyBorder="1" applyAlignment="1">
      <alignment horizontal="center" vertical="center" textRotation="255"/>
    </xf>
    <xf numFmtId="177" fontId="12" fillId="0" borderId="33" xfId="0" applyNumberFormat="1" applyFont="1" applyFill="1" applyBorder="1" applyAlignment="1">
      <alignment horizontal="center" vertical="center" textRotation="255"/>
    </xf>
    <xf numFmtId="177" fontId="12" fillId="0" borderId="14" xfId="0" applyNumberFormat="1" applyFont="1" applyFill="1" applyBorder="1" applyAlignment="1">
      <alignment horizontal="center" vertical="center" textRotation="255"/>
    </xf>
    <xf numFmtId="177" fontId="20" fillId="0" borderId="1" xfId="0" applyNumberFormat="1" applyFont="1" applyFill="1" applyBorder="1" applyAlignment="1">
      <alignment horizontal="center" vertical="center" textRotation="255"/>
    </xf>
    <xf numFmtId="177" fontId="20" fillId="0" borderId="7" xfId="0" applyNumberFormat="1" applyFont="1" applyFill="1" applyBorder="1" applyAlignment="1">
      <alignment horizontal="center" vertical="center" textRotation="255"/>
    </xf>
    <xf numFmtId="177" fontId="20" fillId="0" borderId="2" xfId="0" applyNumberFormat="1" applyFont="1" applyFill="1" applyBorder="1" applyAlignment="1">
      <alignment horizontal="center" vertical="center" textRotation="255"/>
    </xf>
    <xf numFmtId="177" fontId="20" fillId="0" borderId="8" xfId="0" applyNumberFormat="1" applyFont="1" applyFill="1" applyBorder="1" applyAlignment="1">
      <alignment horizontal="center" vertical="center" textRotation="255"/>
    </xf>
    <xf numFmtId="177" fontId="15" fillId="0" borderId="9" xfId="0" applyNumberFormat="1" applyFont="1" applyFill="1" applyBorder="1" applyAlignment="1">
      <alignment horizontal="center" vertical="center" shrinkToFit="1"/>
    </xf>
    <xf numFmtId="0" fontId="8" fillId="0" borderId="61" xfId="0" applyFont="1" applyFill="1" applyBorder="1" applyAlignment="1">
      <alignment horizontal="distributed" vertical="center" justifyLastLine="1"/>
    </xf>
    <xf numFmtId="0" fontId="8" fillId="0" borderId="57" xfId="0" applyFont="1" applyFill="1" applyBorder="1" applyAlignment="1">
      <alignment horizontal="distributed" vertical="center" justifyLastLine="1"/>
    </xf>
    <xf numFmtId="184" fontId="19" fillId="0" borderId="3" xfId="1" quotePrefix="1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6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178" fontId="8" fillId="0" borderId="16" xfId="0" applyNumberFormat="1" applyFont="1" applyFill="1" applyBorder="1" applyAlignment="1">
      <alignment horizontal="right" vertical="center" shrinkToFit="1"/>
    </xf>
    <xf numFmtId="0" fontId="8" fillId="0" borderId="14" xfId="0" applyFont="1" applyFill="1" applyBorder="1" applyAlignment="1">
      <alignment horizontal="right" vertical="center"/>
    </xf>
    <xf numFmtId="199" fontId="8" fillId="0" borderId="15" xfId="0" applyNumberFormat="1" applyFont="1" applyFill="1" applyBorder="1" applyAlignment="1">
      <alignment vertical="center"/>
    </xf>
    <xf numFmtId="199" fontId="8" fillId="0" borderId="14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  <xf numFmtId="0" fontId="8" fillId="0" borderId="7" xfId="0" applyFont="1" applyFill="1" applyBorder="1" applyAlignment="1">
      <alignment vertical="center" wrapText="1" shrinkToFit="1"/>
    </xf>
    <xf numFmtId="0" fontId="22" fillId="0" borderId="2" xfId="0" applyFont="1" applyFill="1" applyBorder="1" applyAlignment="1">
      <alignment horizontal="distributed" vertical="center" indent="1"/>
    </xf>
    <xf numFmtId="0" fontId="22" fillId="0" borderId="3" xfId="0" applyFont="1" applyFill="1" applyBorder="1" applyAlignment="1">
      <alignment horizontal="distributed" vertical="center" indent="1"/>
    </xf>
    <xf numFmtId="0" fontId="22" fillId="0" borderId="8" xfId="0" applyFont="1" applyFill="1" applyBorder="1" applyAlignment="1">
      <alignment horizontal="distributed" vertical="center" indent="1"/>
    </xf>
    <xf numFmtId="177" fontId="8" fillId="0" borderId="33" xfId="0" applyNumberFormat="1" applyFont="1" applyFill="1" applyBorder="1" applyAlignment="1">
      <alignment horizontal="left" vertical="center"/>
    </xf>
    <xf numFmtId="177" fontId="8" fillId="0" borderId="15" xfId="0" applyNumberFormat="1" applyFont="1" applyFill="1" applyBorder="1" applyAlignment="1">
      <alignment horizontal="left" vertical="center"/>
    </xf>
    <xf numFmtId="177" fontId="8" fillId="0" borderId="14" xfId="0" applyNumberFormat="1" applyFont="1" applyFill="1" applyBorder="1" applyAlignment="1">
      <alignment horizontal="left" vertical="center"/>
    </xf>
    <xf numFmtId="189" fontId="7" fillId="0" borderId="32" xfId="0" applyNumberFormat="1" applyFont="1" applyFill="1" applyBorder="1" applyAlignment="1">
      <alignment horizontal="center" vertical="center" textRotation="255"/>
    </xf>
    <xf numFmtId="189" fontId="7" fillId="0" borderId="6" xfId="0" applyNumberFormat="1" applyFont="1" applyFill="1" applyBorder="1" applyAlignment="1">
      <alignment horizontal="center" vertical="center" textRotation="255"/>
    </xf>
    <xf numFmtId="189" fontId="7" fillId="0" borderId="1" xfId="0" applyNumberFormat="1" applyFont="1" applyFill="1" applyBorder="1" applyAlignment="1">
      <alignment horizontal="center" vertical="center" textRotation="255"/>
    </xf>
    <xf numFmtId="189" fontId="7" fillId="0" borderId="7" xfId="0" applyNumberFormat="1" applyFont="1" applyFill="1" applyBorder="1" applyAlignment="1">
      <alignment horizontal="center" vertical="center" textRotation="255"/>
    </xf>
    <xf numFmtId="189" fontId="7" fillId="0" borderId="33" xfId="0" applyNumberFormat="1" applyFont="1" applyFill="1" applyBorder="1" applyAlignment="1">
      <alignment horizontal="center" vertical="center" textRotation="255"/>
    </xf>
    <xf numFmtId="189" fontId="7" fillId="0" borderId="14" xfId="0" applyNumberFormat="1" applyFont="1" applyFill="1" applyBorder="1" applyAlignment="1">
      <alignment horizontal="center" vertical="center" textRotation="255"/>
    </xf>
    <xf numFmtId="0" fontId="8" fillId="0" borderId="70" xfId="0" applyFont="1" applyFill="1" applyBorder="1" applyAlignment="1">
      <alignment horizontal="center" vertical="center"/>
    </xf>
    <xf numFmtId="185" fontId="19" fillId="0" borderId="50" xfId="0" applyNumberFormat="1" applyFont="1" applyFill="1" applyBorder="1" applyAlignment="1">
      <alignment horizontal="right" vertical="center"/>
    </xf>
    <xf numFmtId="0" fontId="15" fillId="0" borderId="50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189" fontId="8" fillId="0" borderId="16" xfId="0" applyNumberFormat="1" applyFont="1" applyFill="1" applyBorder="1" applyAlignment="1">
      <alignment horizontal="right" vertical="center"/>
    </xf>
    <xf numFmtId="189" fontId="8" fillId="0" borderId="50" xfId="0" applyNumberFormat="1" applyFont="1" applyFill="1" applyBorder="1" applyAlignment="1">
      <alignment horizontal="right" vertical="center"/>
    </xf>
    <xf numFmtId="189" fontId="19" fillId="0" borderId="3" xfId="0" applyNumberFormat="1" applyFont="1" applyFill="1" applyBorder="1" applyAlignment="1">
      <alignment horizontal="right" vertical="center"/>
    </xf>
    <xf numFmtId="189" fontId="19" fillId="0" borderId="5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distributed" vertical="center" indent="1"/>
    </xf>
    <xf numFmtId="177" fontId="19" fillId="0" borderId="8" xfId="0" applyNumberFormat="1" applyFont="1" applyFill="1" applyBorder="1" applyAlignment="1">
      <alignment horizontal="distributed" vertical="center" indent="1"/>
    </xf>
    <xf numFmtId="0" fontId="8" fillId="0" borderId="17" xfId="0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87" fontId="19" fillId="0" borderId="3" xfId="0" applyNumberFormat="1" applyFont="1" applyFill="1" applyBorder="1" applyAlignment="1">
      <alignment horizontal="right" vertical="center"/>
    </xf>
    <xf numFmtId="187" fontId="19" fillId="0" borderId="5" xfId="0" applyNumberFormat="1" applyFont="1" applyFill="1" applyBorder="1" applyAlignment="1">
      <alignment horizontal="right" vertical="center"/>
    </xf>
    <xf numFmtId="192" fontId="19" fillId="0" borderId="5" xfId="0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38" fontId="19" fillId="0" borderId="0" xfId="1" applyFont="1" applyFill="1" applyBorder="1" applyAlignment="1">
      <alignment vertical="center"/>
    </xf>
    <xf numFmtId="38" fontId="19" fillId="0" borderId="16" xfId="1" applyFont="1" applyFill="1" applyBorder="1" applyAlignment="1">
      <alignment vertical="center"/>
    </xf>
    <xf numFmtId="38" fontId="19" fillId="0" borderId="6" xfId="1" applyFont="1" applyFill="1" applyBorder="1" applyAlignment="1">
      <alignment vertical="center"/>
    </xf>
    <xf numFmtId="38" fontId="19" fillId="0" borderId="0" xfId="1" quotePrefix="1" applyFont="1" applyFill="1" applyBorder="1" applyAlignment="1">
      <alignment horizontal="right" vertical="center"/>
    </xf>
    <xf numFmtId="38" fontId="19" fillId="0" borderId="7" xfId="1" applyFont="1" applyFill="1" applyBorder="1" applyAlignment="1">
      <alignment vertical="center"/>
    </xf>
    <xf numFmtId="38" fontId="19" fillId="0" borderId="0" xfId="1" applyFont="1" applyFill="1" applyBorder="1" applyAlignment="1">
      <alignment horizontal="right" vertical="center"/>
    </xf>
    <xf numFmtId="38" fontId="19" fillId="0" borderId="3" xfId="1" quotePrefix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０３章　国勢調査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854</xdr:row>
      <xdr:rowOff>9525</xdr:rowOff>
    </xdr:from>
    <xdr:to>
      <xdr:col>10</xdr:col>
      <xdr:colOff>0</xdr:colOff>
      <xdr:row>856</xdr:row>
      <xdr:rowOff>0</xdr:rowOff>
    </xdr:to>
    <xdr:sp macro="" textlink="">
      <xdr:nvSpPr>
        <xdr:cNvPr id="6889" name="Line 1"/>
        <xdr:cNvSpPr>
          <a:spLocks noChangeShapeType="1"/>
        </xdr:cNvSpPr>
      </xdr:nvSpPr>
      <xdr:spPr bwMode="auto">
        <a:xfrm flipH="1" flipV="1">
          <a:off x="9525" y="180717825"/>
          <a:ext cx="2466975" cy="4381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6890" name="Freeform 3"/>
        <xdr:cNvSpPr>
          <a:spLocks/>
        </xdr:cNvSpPr>
      </xdr:nvSpPr>
      <xdr:spPr bwMode="auto">
        <a:xfrm>
          <a:off x="0" y="10515600"/>
          <a:ext cx="1600200" cy="304800"/>
        </a:xfrm>
        <a:custGeom>
          <a:avLst/>
          <a:gdLst>
            <a:gd name="T0" fmla="*/ 2147483646 w 137"/>
            <a:gd name="T1" fmla="*/ 2147483646 h 33"/>
            <a:gd name="T2" fmla="*/ 0 w 137"/>
            <a:gd name="T3" fmla="*/ 0 h 33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37" h="33">
              <a:moveTo>
                <a:pt x="137" y="33"/>
              </a:moveTo>
              <a:lnTo>
                <a:pt x="0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0</xdr:colOff>
      <xdr:row>109</xdr:row>
      <xdr:rowOff>0</xdr:rowOff>
    </xdr:from>
    <xdr:to>
      <xdr:col>30</xdr:col>
      <xdr:colOff>0</xdr:colOff>
      <xdr:row>111</xdr:row>
      <xdr:rowOff>0</xdr:rowOff>
    </xdr:to>
    <xdr:sp macro="" textlink="">
      <xdr:nvSpPr>
        <xdr:cNvPr id="6891" name="Line 4"/>
        <xdr:cNvSpPr>
          <a:spLocks noChangeShapeType="1"/>
        </xdr:cNvSpPr>
      </xdr:nvSpPr>
      <xdr:spPr bwMode="auto">
        <a:xfrm flipV="1">
          <a:off x="5543550" y="20735925"/>
          <a:ext cx="1200150" cy="3048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175</xdr:row>
      <xdr:rowOff>0</xdr:rowOff>
    </xdr:from>
    <xdr:to>
      <xdr:col>6</xdr:col>
      <xdr:colOff>0</xdr:colOff>
      <xdr:row>177</xdr:row>
      <xdr:rowOff>0</xdr:rowOff>
    </xdr:to>
    <xdr:sp macro="" textlink="">
      <xdr:nvSpPr>
        <xdr:cNvPr id="6892" name="Freeform 5"/>
        <xdr:cNvSpPr>
          <a:spLocks/>
        </xdr:cNvSpPr>
      </xdr:nvSpPr>
      <xdr:spPr bwMode="auto">
        <a:xfrm>
          <a:off x="9525" y="30956250"/>
          <a:ext cx="1590675" cy="304800"/>
        </a:xfrm>
        <a:custGeom>
          <a:avLst/>
          <a:gdLst>
            <a:gd name="T0" fmla="*/ 2147483646 w 137"/>
            <a:gd name="T1" fmla="*/ 2147483646 h 32"/>
            <a:gd name="T2" fmla="*/ 0 w 137"/>
            <a:gd name="T3" fmla="*/ 0 h 32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37" h="32">
              <a:moveTo>
                <a:pt x="137" y="32"/>
              </a:moveTo>
              <a:lnTo>
                <a:pt x="0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309</xdr:row>
      <xdr:rowOff>0</xdr:rowOff>
    </xdr:from>
    <xdr:to>
      <xdr:col>5</xdr:col>
      <xdr:colOff>0</xdr:colOff>
      <xdr:row>312</xdr:row>
      <xdr:rowOff>0</xdr:rowOff>
    </xdr:to>
    <xdr:sp macro="" textlink="">
      <xdr:nvSpPr>
        <xdr:cNvPr id="6893" name="Line 6"/>
        <xdr:cNvSpPr>
          <a:spLocks noChangeShapeType="1"/>
        </xdr:cNvSpPr>
      </xdr:nvSpPr>
      <xdr:spPr bwMode="auto">
        <a:xfrm flipH="1" flipV="1">
          <a:off x="0" y="51673125"/>
          <a:ext cx="1362075" cy="666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335</xdr:row>
      <xdr:rowOff>219075</xdr:rowOff>
    </xdr:from>
    <xdr:to>
      <xdr:col>10</xdr:col>
      <xdr:colOff>9525</xdr:colOff>
      <xdr:row>338</xdr:row>
      <xdr:rowOff>9525</xdr:rowOff>
    </xdr:to>
    <xdr:sp macro="" textlink="">
      <xdr:nvSpPr>
        <xdr:cNvPr id="6894" name="Freeform 8"/>
        <xdr:cNvSpPr>
          <a:spLocks/>
        </xdr:cNvSpPr>
      </xdr:nvSpPr>
      <xdr:spPr bwMode="auto">
        <a:xfrm>
          <a:off x="0" y="58635900"/>
          <a:ext cx="2486025" cy="409575"/>
        </a:xfrm>
        <a:custGeom>
          <a:avLst/>
          <a:gdLst>
            <a:gd name="T0" fmla="*/ 2147483646 w 231"/>
            <a:gd name="T1" fmla="*/ 2147483646 h 50"/>
            <a:gd name="T2" fmla="*/ 0 w 231"/>
            <a:gd name="T3" fmla="*/ 2147483646 h 50"/>
            <a:gd name="T4" fmla="*/ 0 w 231"/>
            <a:gd name="T5" fmla="*/ 0 h 50"/>
            <a:gd name="T6" fmla="*/ 0 w 231"/>
            <a:gd name="T7" fmla="*/ 2147483646 h 5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1" h="50">
              <a:moveTo>
                <a:pt x="231" y="50"/>
              </a:moveTo>
              <a:lnTo>
                <a:pt x="0" y="2"/>
              </a:lnTo>
              <a:lnTo>
                <a:pt x="0" y="0"/>
              </a:lnTo>
              <a:lnTo>
                <a:pt x="0" y="1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384</xdr:row>
      <xdr:rowOff>0</xdr:rowOff>
    </xdr:from>
    <xdr:to>
      <xdr:col>4</xdr:col>
      <xdr:colOff>209550</xdr:colOff>
      <xdr:row>387</xdr:row>
      <xdr:rowOff>0</xdr:rowOff>
    </xdr:to>
    <xdr:sp macro="" textlink="">
      <xdr:nvSpPr>
        <xdr:cNvPr id="6895" name="Line 9"/>
        <xdr:cNvSpPr>
          <a:spLocks noChangeShapeType="1"/>
        </xdr:cNvSpPr>
      </xdr:nvSpPr>
      <xdr:spPr bwMode="auto">
        <a:xfrm flipH="1" flipV="1">
          <a:off x="9525" y="67998975"/>
          <a:ext cx="1323975" cy="74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393</xdr:row>
      <xdr:rowOff>0</xdr:rowOff>
    </xdr:from>
    <xdr:to>
      <xdr:col>6</xdr:col>
      <xdr:colOff>0</xdr:colOff>
      <xdr:row>397</xdr:row>
      <xdr:rowOff>0</xdr:rowOff>
    </xdr:to>
    <xdr:sp macro="" textlink="">
      <xdr:nvSpPr>
        <xdr:cNvPr id="6896" name="Line 10"/>
        <xdr:cNvSpPr>
          <a:spLocks noChangeShapeType="1"/>
        </xdr:cNvSpPr>
      </xdr:nvSpPr>
      <xdr:spPr bwMode="auto">
        <a:xfrm flipH="1" flipV="1">
          <a:off x="0" y="70056375"/>
          <a:ext cx="1600200" cy="23431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434</xdr:row>
      <xdr:rowOff>9525</xdr:rowOff>
    </xdr:from>
    <xdr:to>
      <xdr:col>4</xdr:col>
      <xdr:colOff>209550</xdr:colOff>
      <xdr:row>437</xdr:row>
      <xdr:rowOff>0</xdr:rowOff>
    </xdr:to>
    <xdr:sp macro="" textlink="">
      <xdr:nvSpPr>
        <xdr:cNvPr id="6897" name="Line 11"/>
        <xdr:cNvSpPr>
          <a:spLocks noChangeShapeType="1"/>
        </xdr:cNvSpPr>
      </xdr:nvSpPr>
      <xdr:spPr bwMode="auto">
        <a:xfrm flipH="1" flipV="1">
          <a:off x="9525" y="83458050"/>
          <a:ext cx="1323975" cy="5905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478</xdr:row>
      <xdr:rowOff>0</xdr:rowOff>
    </xdr:from>
    <xdr:to>
      <xdr:col>6</xdr:col>
      <xdr:colOff>0</xdr:colOff>
      <xdr:row>480</xdr:row>
      <xdr:rowOff>0</xdr:rowOff>
    </xdr:to>
    <xdr:sp macro="" textlink="">
      <xdr:nvSpPr>
        <xdr:cNvPr id="6898" name="Line 12"/>
        <xdr:cNvSpPr>
          <a:spLocks noChangeShapeType="1"/>
        </xdr:cNvSpPr>
      </xdr:nvSpPr>
      <xdr:spPr bwMode="auto">
        <a:xfrm flipH="1" flipV="1">
          <a:off x="0" y="93449775"/>
          <a:ext cx="1600200" cy="6286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596</xdr:row>
      <xdr:rowOff>9525</xdr:rowOff>
    </xdr:from>
    <xdr:to>
      <xdr:col>6</xdr:col>
      <xdr:colOff>0</xdr:colOff>
      <xdr:row>600</xdr:row>
      <xdr:rowOff>0</xdr:rowOff>
    </xdr:to>
    <xdr:sp macro="" textlink="">
      <xdr:nvSpPr>
        <xdr:cNvPr id="6899" name="Line 14"/>
        <xdr:cNvSpPr>
          <a:spLocks noChangeShapeType="1"/>
        </xdr:cNvSpPr>
      </xdr:nvSpPr>
      <xdr:spPr bwMode="auto">
        <a:xfrm flipH="1" flipV="1">
          <a:off x="0" y="121338975"/>
          <a:ext cx="1600200" cy="9144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0</xdr:colOff>
      <xdr:row>636</xdr:row>
      <xdr:rowOff>0</xdr:rowOff>
    </xdr:from>
    <xdr:to>
      <xdr:col>30</xdr:col>
      <xdr:colOff>0</xdr:colOff>
      <xdr:row>640</xdr:row>
      <xdr:rowOff>0</xdr:rowOff>
    </xdr:to>
    <xdr:sp macro="" textlink="">
      <xdr:nvSpPr>
        <xdr:cNvPr id="6900" name="Line 15"/>
        <xdr:cNvSpPr>
          <a:spLocks noChangeShapeType="1"/>
        </xdr:cNvSpPr>
      </xdr:nvSpPr>
      <xdr:spPr bwMode="auto">
        <a:xfrm flipV="1">
          <a:off x="5543550" y="130721100"/>
          <a:ext cx="1200150" cy="828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842</xdr:row>
      <xdr:rowOff>0</xdr:rowOff>
    </xdr:from>
    <xdr:to>
      <xdr:col>10</xdr:col>
      <xdr:colOff>0</xdr:colOff>
      <xdr:row>844</xdr:row>
      <xdr:rowOff>0</xdr:rowOff>
    </xdr:to>
    <xdr:sp macro="" textlink="">
      <xdr:nvSpPr>
        <xdr:cNvPr id="6901" name="Line 16"/>
        <xdr:cNvSpPr>
          <a:spLocks noChangeShapeType="1"/>
        </xdr:cNvSpPr>
      </xdr:nvSpPr>
      <xdr:spPr bwMode="auto">
        <a:xfrm flipH="1" flipV="1">
          <a:off x="9525" y="178155600"/>
          <a:ext cx="2466975" cy="447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47625</xdr:colOff>
      <xdr:row>533</xdr:row>
      <xdr:rowOff>9525</xdr:rowOff>
    </xdr:from>
    <xdr:to>
      <xdr:col>6</xdr:col>
      <xdr:colOff>28575</xdr:colOff>
      <xdr:row>534</xdr:row>
      <xdr:rowOff>180975</xdr:rowOff>
    </xdr:to>
    <xdr:sp macro="" textlink="">
      <xdr:nvSpPr>
        <xdr:cNvPr id="6902" name="Freeform 17"/>
        <xdr:cNvSpPr>
          <a:spLocks/>
        </xdr:cNvSpPr>
      </xdr:nvSpPr>
      <xdr:spPr bwMode="auto">
        <a:xfrm>
          <a:off x="47625" y="106175175"/>
          <a:ext cx="1581150" cy="371475"/>
        </a:xfrm>
        <a:custGeom>
          <a:avLst/>
          <a:gdLst>
            <a:gd name="T0" fmla="*/ 0 w 136"/>
            <a:gd name="T1" fmla="*/ 0 h 38"/>
            <a:gd name="T2" fmla="*/ 2147483646 w 136"/>
            <a:gd name="T3" fmla="*/ 2147483646 h 3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36" h="38">
              <a:moveTo>
                <a:pt x="0" y="0"/>
              </a:moveTo>
              <a:lnTo>
                <a:pt x="136" y="38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506</xdr:row>
      <xdr:rowOff>19050</xdr:rowOff>
    </xdr:from>
    <xdr:to>
      <xdr:col>11</xdr:col>
      <xdr:colOff>0</xdr:colOff>
      <xdr:row>508</xdr:row>
      <xdr:rowOff>0</xdr:rowOff>
    </xdr:to>
    <xdr:sp macro="" textlink="">
      <xdr:nvSpPr>
        <xdr:cNvPr id="6903" name="Line 18"/>
        <xdr:cNvSpPr>
          <a:spLocks noChangeShapeType="1"/>
        </xdr:cNvSpPr>
      </xdr:nvSpPr>
      <xdr:spPr bwMode="auto">
        <a:xfrm flipH="1" flipV="1">
          <a:off x="0" y="100574475"/>
          <a:ext cx="2714625" cy="361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518</xdr:row>
      <xdr:rowOff>9525</xdr:rowOff>
    </xdr:from>
    <xdr:to>
      <xdr:col>6</xdr:col>
      <xdr:colOff>0</xdr:colOff>
      <xdr:row>520</xdr:row>
      <xdr:rowOff>0</xdr:rowOff>
    </xdr:to>
    <xdr:sp macro="" textlink="">
      <xdr:nvSpPr>
        <xdr:cNvPr id="6904" name="Line 20"/>
        <xdr:cNvSpPr>
          <a:spLocks noChangeShapeType="1"/>
        </xdr:cNvSpPr>
      </xdr:nvSpPr>
      <xdr:spPr bwMode="auto">
        <a:xfrm flipH="1" flipV="1">
          <a:off x="0" y="103098600"/>
          <a:ext cx="1600200" cy="4191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0</xdr:colOff>
      <xdr:row>242</xdr:row>
      <xdr:rowOff>9525</xdr:rowOff>
    </xdr:from>
    <xdr:to>
      <xdr:col>30</xdr:col>
      <xdr:colOff>0</xdr:colOff>
      <xdr:row>244</xdr:row>
      <xdr:rowOff>0</xdr:rowOff>
    </xdr:to>
    <xdr:sp macro="" textlink="">
      <xdr:nvSpPr>
        <xdr:cNvPr id="6905" name="Line 21"/>
        <xdr:cNvSpPr>
          <a:spLocks noChangeShapeType="1"/>
        </xdr:cNvSpPr>
      </xdr:nvSpPr>
      <xdr:spPr bwMode="auto">
        <a:xfrm flipV="1">
          <a:off x="5543550" y="41319450"/>
          <a:ext cx="1200150" cy="2952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736</xdr:row>
      <xdr:rowOff>0</xdr:rowOff>
    </xdr:from>
    <xdr:to>
      <xdr:col>6</xdr:col>
      <xdr:colOff>0</xdr:colOff>
      <xdr:row>738</xdr:row>
      <xdr:rowOff>0</xdr:rowOff>
    </xdr:to>
    <xdr:sp macro="" textlink="">
      <xdr:nvSpPr>
        <xdr:cNvPr id="6906" name="Line 36"/>
        <xdr:cNvSpPr>
          <a:spLocks noChangeShapeType="1"/>
        </xdr:cNvSpPr>
      </xdr:nvSpPr>
      <xdr:spPr bwMode="auto">
        <a:xfrm flipH="1" flipV="1">
          <a:off x="0" y="157267275"/>
          <a:ext cx="1600200" cy="428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789</xdr:row>
      <xdr:rowOff>0</xdr:rowOff>
    </xdr:from>
    <xdr:to>
      <xdr:col>6</xdr:col>
      <xdr:colOff>0</xdr:colOff>
      <xdr:row>791</xdr:row>
      <xdr:rowOff>0</xdr:rowOff>
    </xdr:to>
    <xdr:sp macro="" textlink="">
      <xdr:nvSpPr>
        <xdr:cNvPr id="6907" name="Line 37"/>
        <xdr:cNvSpPr>
          <a:spLocks noChangeShapeType="1"/>
        </xdr:cNvSpPr>
      </xdr:nvSpPr>
      <xdr:spPr bwMode="auto">
        <a:xfrm flipH="1" flipV="1">
          <a:off x="0" y="167811450"/>
          <a:ext cx="1600200" cy="447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181869</xdr:colOff>
      <xdr:row>622</xdr:row>
      <xdr:rowOff>102190</xdr:rowOff>
    </xdr:from>
    <xdr:ext cx="171715" cy="186974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181869" y="127870540"/>
          <a:ext cx="171715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</a:p>
      </xdr:txBody>
    </xdr:sp>
    <xdr:clientData/>
  </xdr:oneCellAnchor>
  <xdr:twoCellAnchor>
    <xdr:from>
      <xdr:col>0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09" name="Line 47"/>
        <xdr:cNvSpPr>
          <a:spLocks noChangeShapeType="1"/>
        </xdr:cNvSpPr>
      </xdr:nvSpPr>
      <xdr:spPr bwMode="auto">
        <a:xfrm>
          <a:off x="0" y="695325"/>
          <a:ext cx="1123950" cy="8001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550</xdr:row>
      <xdr:rowOff>0</xdr:rowOff>
    </xdr:from>
    <xdr:to>
      <xdr:col>6</xdr:col>
      <xdr:colOff>0</xdr:colOff>
      <xdr:row>552</xdr:row>
      <xdr:rowOff>0</xdr:rowOff>
    </xdr:to>
    <xdr:sp macro="" textlink="">
      <xdr:nvSpPr>
        <xdr:cNvPr id="6910" name="Line 48"/>
        <xdr:cNvSpPr>
          <a:spLocks noChangeShapeType="1"/>
        </xdr:cNvSpPr>
      </xdr:nvSpPr>
      <xdr:spPr bwMode="auto">
        <a:xfrm>
          <a:off x="0" y="110166150"/>
          <a:ext cx="1600200" cy="561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142875</xdr:colOff>
      <xdr:row>568</xdr:row>
      <xdr:rowOff>28575</xdr:rowOff>
    </xdr:from>
    <xdr:to>
      <xdr:col>0</xdr:col>
      <xdr:colOff>219075</xdr:colOff>
      <xdr:row>569</xdr:row>
      <xdr:rowOff>219075</xdr:rowOff>
    </xdr:to>
    <xdr:sp macro="" textlink="">
      <xdr:nvSpPr>
        <xdr:cNvPr id="6911" name="AutoShape 53"/>
        <xdr:cNvSpPr>
          <a:spLocks/>
        </xdr:cNvSpPr>
      </xdr:nvSpPr>
      <xdr:spPr bwMode="auto">
        <a:xfrm>
          <a:off x="142875" y="114528600"/>
          <a:ext cx="76200" cy="476250"/>
        </a:xfrm>
        <a:prstGeom prst="leftBracket">
          <a:avLst>
            <a:gd name="adj" fmla="val 52083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47625</xdr:colOff>
      <xdr:row>568</xdr:row>
      <xdr:rowOff>28575</xdr:rowOff>
    </xdr:from>
    <xdr:to>
      <xdr:col>5</xdr:col>
      <xdr:colOff>123825</xdr:colOff>
      <xdr:row>569</xdr:row>
      <xdr:rowOff>219075</xdr:rowOff>
    </xdr:to>
    <xdr:sp macro="" textlink="">
      <xdr:nvSpPr>
        <xdr:cNvPr id="6912" name="AutoShape 54"/>
        <xdr:cNvSpPr>
          <a:spLocks/>
        </xdr:cNvSpPr>
      </xdr:nvSpPr>
      <xdr:spPr bwMode="auto">
        <a:xfrm flipH="1">
          <a:off x="1409700" y="114528600"/>
          <a:ext cx="76200" cy="476250"/>
        </a:xfrm>
        <a:prstGeom prst="leftBracket">
          <a:avLst>
            <a:gd name="adj" fmla="val 52083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142875</xdr:colOff>
      <xdr:row>576</xdr:row>
      <xdr:rowOff>38100</xdr:rowOff>
    </xdr:from>
    <xdr:to>
      <xdr:col>0</xdr:col>
      <xdr:colOff>219075</xdr:colOff>
      <xdr:row>580</xdr:row>
      <xdr:rowOff>266700</xdr:rowOff>
    </xdr:to>
    <xdr:sp macro="" textlink="">
      <xdr:nvSpPr>
        <xdr:cNvPr id="6913" name="AutoShape 55"/>
        <xdr:cNvSpPr>
          <a:spLocks/>
        </xdr:cNvSpPr>
      </xdr:nvSpPr>
      <xdr:spPr bwMode="auto">
        <a:xfrm>
          <a:off x="142875" y="116405025"/>
          <a:ext cx="76200" cy="1209675"/>
        </a:xfrm>
        <a:prstGeom prst="leftBracket">
          <a:avLst>
            <a:gd name="adj" fmla="val 132292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47625</xdr:colOff>
      <xdr:row>576</xdr:row>
      <xdr:rowOff>38100</xdr:rowOff>
    </xdr:from>
    <xdr:to>
      <xdr:col>5</xdr:col>
      <xdr:colOff>123825</xdr:colOff>
      <xdr:row>580</xdr:row>
      <xdr:rowOff>266700</xdr:rowOff>
    </xdr:to>
    <xdr:sp macro="" textlink="">
      <xdr:nvSpPr>
        <xdr:cNvPr id="6914" name="AutoShape 56"/>
        <xdr:cNvSpPr>
          <a:spLocks/>
        </xdr:cNvSpPr>
      </xdr:nvSpPr>
      <xdr:spPr bwMode="auto">
        <a:xfrm flipH="1">
          <a:off x="1409700" y="116405025"/>
          <a:ext cx="76200" cy="1209675"/>
        </a:xfrm>
        <a:prstGeom prst="leftBracket">
          <a:avLst>
            <a:gd name="adj" fmla="val 132292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28</xdr:col>
      <xdr:colOff>117216</xdr:colOff>
      <xdr:row>662</xdr:row>
      <xdr:rowOff>102190</xdr:rowOff>
    </xdr:from>
    <xdr:ext cx="171715" cy="186974"/>
    <xdr:sp macro="" textlink="">
      <xdr:nvSpPr>
        <xdr:cNvPr id="1083" name="Text Box 59"/>
        <xdr:cNvSpPr txBox="1">
          <a:spLocks noChangeArrowheads="1"/>
        </xdr:cNvSpPr>
      </xdr:nvSpPr>
      <xdr:spPr bwMode="auto">
        <a:xfrm>
          <a:off x="6460866" y="137166940"/>
          <a:ext cx="171715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</a:p>
      </xdr:txBody>
    </xdr:sp>
    <xdr:clientData/>
  </xdr:oneCellAnchor>
  <xdr:oneCellAnchor>
    <xdr:from>
      <xdr:col>0</xdr:col>
      <xdr:colOff>181829</xdr:colOff>
      <xdr:row>604</xdr:row>
      <xdr:rowOff>69058</xdr:rowOff>
    </xdr:from>
    <xdr:ext cx="152350" cy="186974"/>
    <xdr:sp macro="" textlink="">
      <xdr:nvSpPr>
        <xdr:cNvPr id="1098" name="Text Box 74"/>
        <xdr:cNvSpPr txBox="1">
          <a:spLocks noChangeArrowheads="1"/>
        </xdr:cNvSpPr>
      </xdr:nvSpPr>
      <xdr:spPr bwMode="auto">
        <a:xfrm>
          <a:off x="181829" y="123379708"/>
          <a:ext cx="152350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</a:p>
      </xdr:txBody>
    </xdr:sp>
    <xdr:clientData/>
  </xdr:oneCellAnchor>
  <xdr:oneCellAnchor>
    <xdr:from>
      <xdr:col>0</xdr:col>
      <xdr:colOff>194874</xdr:colOff>
      <xdr:row>613</xdr:row>
      <xdr:rowOff>102189</xdr:rowOff>
    </xdr:from>
    <xdr:ext cx="152350" cy="186974"/>
    <xdr:sp macro="" textlink="">
      <xdr:nvSpPr>
        <xdr:cNvPr id="1101" name="Text Box 77"/>
        <xdr:cNvSpPr txBox="1">
          <a:spLocks noChangeArrowheads="1"/>
        </xdr:cNvSpPr>
      </xdr:nvSpPr>
      <xdr:spPr bwMode="auto">
        <a:xfrm>
          <a:off x="194874" y="125641689"/>
          <a:ext cx="152350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22</a:t>
          </a:r>
        </a:p>
      </xdr:txBody>
    </xdr:sp>
    <xdr:clientData/>
  </xdr:oneCellAnchor>
  <xdr:oneCellAnchor>
    <xdr:from>
      <xdr:col>28</xdr:col>
      <xdr:colOff>133789</xdr:colOff>
      <xdr:row>644</xdr:row>
      <xdr:rowOff>52494</xdr:rowOff>
    </xdr:from>
    <xdr:ext cx="152350" cy="186974"/>
    <xdr:sp macro="" textlink="">
      <xdr:nvSpPr>
        <xdr:cNvPr id="1102" name="Text Box 78"/>
        <xdr:cNvSpPr txBox="1">
          <a:spLocks noChangeArrowheads="1"/>
        </xdr:cNvSpPr>
      </xdr:nvSpPr>
      <xdr:spPr bwMode="auto">
        <a:xfrm>
          <a:off x="6477439" y="132659544"/>
          <a:ext cx="152350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</a:p>
      </xdr:txBody>
    </xdr:sp>
    <xdr:clientData/>
  </xdr:oneCellAnchor>
  <xdr:oneCellAnchor>
    <xdr:from>
      <xdr:col>28</xdr:col>
      <xdr:colOff>123229</xdr:colOff>
      <xdr:row>653</xdr:row>
      <xdr:rowOff>102189</xdr:rowOff>
    </xdr:from>
    <xdr:ext cx="152349" cy="186974"/>
    <xdr:sp macro="" textlink="">
      <xdr:nvSpPr>
        <xdr:cNvPr id="1103" name="Text Box 79"/>
        <xdr:cNvSpPr txBox="1">
          <a:spLocks noChangeArrowheads="1"/>
        </xdr:cNvSpPr>
      </xdr:nvSpPr>
      <xdr:spPr bwMode="auto">
        <a:xfrm>
          <a:off x="6466879" y="134938089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22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1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1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BT869"/>
  <sheetViews>
    <sheetView showGridLines="0" tabSelected="1" view="pageBreakPreview" zoomScaleNormal="100" zoomScaleSheetLayoutView="100" workbookViewId="0">
      <selection activeCell="AG250" sqref="AG250"/>
    </sheetView>
  </sheetViews>
  <sheetFormatPr defaultRowHeight="15" customHeight="1"/>
  <cols>
    <col min="1" max="2" width="3.5" style="1" customWidth="1"/>
    <col min="3" max="3" width="4.625" style="1" customWidth="1"/>
    <col min="4" max="6" width="3.125" style="1" customWidth="1"/>
    <col min="7" max="7" width="2.625" style="1" customWidth="1"/>
    <col min="8" max="9" width="3.125" style="1" customWidth="1"/>
    <col min="10" max="10" width="2.625" style="1" customWidth="1"/>
    <col min="11" max="12" width="3.125" style="1" customWidth="1"/>
    <col min="13" max="13" width="2.625" style="1" customWidth="1"/>
    <col min="14" max="18" width="3.125" style="1" customWidth="1"/>
    <col min="19" max="41" width="2.625" style="1" customWidth="1"/>
    <col min="42" max="16384" width="9" style="1"/>
  </cols>
  <sheetData>
    <row r="1" spans="1:30" s="9" customFormat="1" ht="20.100000000000001" customHeight="1">
      <c r="A1" s="604" t="s">
        <v>59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</row>
    <row r="2" spans="1:30" s="9" customFormat="1" ht="15.9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20.100000000000001" customHeight="1">
      <c r="A3" s="14" t="s">
        <v>254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21" customHeight="1">
      <c r="A4" s="296" t="s">
        <v>60</v>
      </c>
      <c r="B4" s="297"/>
      <c r="C4" s="297"/>
      <c r="D4" s="297"/>
      <c r="E4" s="361">
        <v>44105</v>
      </c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359" t="s">
        <v>472</v>
      </c>
      <c r="R4" s="359"/>
      <c r="S4" s="359"/>
      <c r="T4" s="357" t="s">
        <v>473</v>
      </c>
      <c r="U4" s="357"/>
      <c r="V4" s="357"/>
      <c r="W4" s="357"/>
      <c r="X4" s="357"/>
      <c r="Y4" s="359" t="s">
        <v>234</v>
      </c>
      <c r="Z4" s="359"/>
      <c r="AA4" s="359"/>
      <c r="AB4" s="362" t="s">
        <v>235</v>
      </c>
      <c r="AC4" s="363"/>
      <c r="AD4" s="364"/>
    </row>
    <row r="5" spans="1:30" ht="21" customHeight="1">
      <c r="A5" s="355"/>
      <c r="B5" s="356"/>
      <c r="C5" s="356"/>
      <c r="D5" s="356"/>
      <c r="E5" s="354" t="s">
        <v>61</v>
      </c>
      <c r="F5" s="222"/>
      <c r="G5" s="222"/>
      <c r="H5" s="222"/>
      <c r="I5" s="222"/>
      <c r="J5" s="222"/>
      <c r="K5" s="222"/>
      <c r="L5" s="222"/>
      <c r="M5" s="222"/>
      <c r="N5" s="222" t="s">
        <v>62</v>
      </c>
      <c r="O5" s="222"/>
      <c r="P5" s="222"/>
      <c r="Q5" s="360"/>
      <c r="R5" s="360"/>
      <c r="S5" s="360"/>
      <c r="T5" s="358"/>
      <c r="U5" s="358"/>
      <c r="V5" s="358"/>
      <c r="W5" s="358"/>
      <c r="X5" s="358"/>
      <c r="Y5" s="360"/>
      <c r="Z5" s="360"/>
      <c r="AA5" s="360"/>
      <c r="AB5" s="365"/>
      <c r="AC5" s="366"/>
      <c r="AD5" s="367"/>
    </row>
    <row r="6" spans="1:30" ht="21" customHeight="1">
      <c r="A6" s="321" t="s">
        <v>66</v>
      </c>
      <c r="B6" s="322"/>
      <c r="C6" s="322"/>
      <c r="D6" s="322"/>
      <c r="E6" s="354" t="s">
        <v>63</v>
      </c>
      <c r="F6" s="222"/>
      <c r="G6" s="222"/>
      <c r="H6" s="222" t="s">
        <v>64</v>
      </c>
      <c r="I6" s="222"/>
      <c r="J6" s="222"/>
      <c r="K6" s="222" t="s">
        <v>65</v>
      </c>
      <c r="L6" s="222"/>
      <c r="M6" s="222"/>
      <c r="N6" s="222"/>
      <c r="O6" s="222"/>
      <c r="P6" s="222"/>
      <c r="Q6" s="360"/>
      <c r="R6" s="360"/>
      <c r="S6" s="360"/>
      <c r="T6" s="222" t="s">
        <v>236</v>
      </c>
      <c r="U6" s="222"/>
      <c r="V6" s="222"/>
      <c r="W6" s="368" t="s">
        <v>237</v>
      </c>
      <c r="X6" s="368"/>
      <c r="Y6" s="222" t="s">
        <v>256</v>
      </c>
      <c r="Z6" s="222"/>
      <c r="AA6" s="222"/>
      <c r="AB6" s="368" t="s">
        <v>68</v>
      </c>
      <c r="AC6" s="368"/>
      <c r="AD6" s="369"/>
    </row>
    <row r="7" spans="1:30" ht="21" customHeight="1">
      <c r="A7" s="350" t="s">
        <v>70</v>
      </c>
      <c r="B7" s="286"/>
      <c r="C7" s="286"/>
      <c r="D7" s="351"/>
      <c r="E7" s="352">
        <v>2578087</v>
      </c>
      <c r="F7" s="353">
        <v>2578087</v>
      </c>
      <c r="G7" s="353">
        <v>2578087</v>
      </c>
      <c r="H7" s="353">
        <v>1231468</v>
      </c>
      <c r="I7" s="353">
        <v>1231468</v>
      </c>
      <c r="J7" s="353">
        <v>1231468</v>
      </c>
      <c r="K7" s="315">
        <v>1346619</v>
      </c>
      <c r="L7" s="315">
        <v>1346619</v>
      </c>
      <c r="M7" s="315">
        <v>1346619</v>
      </c>
      <c r="N7" s="315">
        <v>1190527</v>
      </c>
      <c r="O7" s="315">
        <v>1190527</v>
      </c>
      <c r="P7" s="315">
        <v>1190527</v>
      </c>
      <c r="Q7" s="315">
        <v>2610353</v>
      </c>
      <c r="R7" s="315">
        <v>2610353</v>
      </c>
      <c r="S7" s="315">
        <v>2610353</v>
      </c>
      <c r="T7" s="372">
        <f>E7-Q7</f>
        <v>-32266</v>
      </c>
      <c r="U7" s="372"/>
      <c r="V7" s="372"/>
      <c r="W7" s="374">
        <v>-0.97640750019346823</v>
      </c>
      <c r="X7" s="374"/>
      <c r="Y7" s="371">
        <v>4612.2</v>
      </c>
      <c r="Z7" s="371">
        <v>4612.2</v>
      </c>
      <c r="AA7" s="371">
        <v>4612.2</v>
      </c>
      <c r="AB7" s="260">
        <f>E7/Y7</f>
        <v>558.97120679935824</v>
      </c>
      <c r="AC7" s="260"/>
      <c r="AD7" s="370"/>
    </row>
    <row r="8" spans="1:30" ht="21" customHeight="1">
      <c r="A8" s="309" t="s">
        <v>368</v>
      </c>
      <c r="B8" s="310"/>
      <c r="C8" s="310"/>
      <c r="D8" s="311"/>
      <c r="E8" s="315">
        <v>1463723</v>
      </c>
      <c r="F8" s="315">
        <v>1463723</v>
      </c>
      <c r="G8" s="315">
        <v>1463723</v>
      </c>
      <c r="H8" s="315">
        <v>692279</v>
      </c>
      <c r="I8" s="315">
        <v>692279</v>
      </c>
      <c r="J8" s="315">
        <v>692279</v>
      </c>
      <c r="K8" s="315">
        <v>771444</v>
      </c>
      <c r="L8" s="315">
        <v>771444</v>
      </c>
      <c r="M8" s="315">
        <v>771444</v>
      </c>
      <c r="N8" s="315">
        <v>729524</v>
      </c>
      <c r="O8" s="315">
        <v>729524</v>
      </c>
      <c r="P8" s="315">
        <v>729524</v>
      </c>
      <c r="Q8" s="315">
        <v>1475183</v>
      </c>
      <c r="R8" s="315">
        <v>1475183</v>
      </c>
      <c r="S8" s="315">
        <v>1475183</v>
      </c>
      <c r="T8" s="373">
        <f t="shared" ref="T8:T31" si="0">E8-Q8</f>
        <v>-11460</v>
      </c>
      <c r="U8" s="373"/>
      <c r="V8" s="373"/>
      <c r="W8" s="347">
        <v>7.9239356451596479E-2</v>
      </c>
      <c r="X8" s="347"/>
      <c r="Y8" s="371">
        <v>827.83</v>
      </c>
      <c r="Z8" s="371">
        <v>827.83</v>
      </c>
      <c r="AA8" s="371">
        <v>827.83</v>
      </c>
      <c r="AB8" s="260">
        <f t="shared" ref="AB8:AB33" si="1">E8/Y8</f>
        <v>1768.1444257879032</v>
      </c>
      <c r="AC8" s="260"/>
      <c r="AD8" s="370"/>
    </row>
    <row r="9" spans="1:30" ht="21" customHeight="1">
      <c r="A9" s="309" t="s">
        <v>369</v>
      </c>
      <c r="B9" s="310"/>
      <c r="C9" s="310"/>
      <c r="D9" s="311"/>
      <c r="E9" s="315">
        <v>77306</v>
      </c>
      <c r="F9" s="315">
        <v>77306</v>
      </c>
      <c r="G9" s="315">
        <v>77306</v>
      </c>
      <c r="H9" s="315">
        <v>38504</v>
      </c>
      <c r="I9" s="315">
        <v>38504</v>
      </c>
      <c r="J9" s="315">
        <v>38504</v>
      </c>
      <c r="K9" s="315">
        <v>38802</v>
      </c>
      <c r="L9" s="315">
        <v>38802</v>
      </c>
      <c r="M9" s="315">
        <v>38802</v>
      </c>
      <c r="N9" s="315">
        <v>33632</v>
      </c>
      <c r="O9" s="315">
        <v>33632</v>
      </c>
      <c r="P9" s="315">
        <v>33632</v>
      </c>
      <c r="Q9" s="315">
        <v>78935</v>
      </c>
      <c r="R9" s="315">
        <v>78935</v>
      </c>
      <c r="S9" s="315">
        <v>78935</v>
      </c>
      <c r="T9" s="346">
        <f t="shared" si="0"/>
        <v>-1629</v>
      </c>
      <c r="U9" s="346"/>
      <c r="V9" s="346"/>
      <c r="W9" s="347">
        <v>-0.90016572088585345</v>
      </c>
      <c r="X9" s="347"/>
      <c r="Y9" s="371">
        <v>552.54</v>
      </c>
      <c r="Z9" s="371">
        <v>552.54</v>
      </c>
      <c r="AA9" s="371">
        <v>552.54</v>
      </c>
      <c r="AB9" s="260">
        <f t="shared" si="1"/>
        <v>139.91023274333079</v>
      </c>
      <c r="AC9" s="260"/>
      <c r="AD9" s="370"/>
    </row>
    <row r="10" spans="1:30" ht="21" customHeight="1">
      <c r="A10" s="309" t="s">
        <v>370</v>
      </c>
      <c r="B10" s="310"/>
      <c r="C10" s="310"/>
      <c r="D10" s="311"/>
      <c r="E10" s="315">
        <v>80336</v>
      </c>
      <c r="F10" s="315">
        <v>80336</v>
      </c>
      <c r="G10" s="315">
        <v>80336</v>
      </c>
      <c r="H10" s="315">
        <v>40244</v>
      </c>
      <c r="I10" s="315">
        <v>40244</v>
      </c>
      <c r="J10" s="315">
        <v>40244</v>
      </c>
      <c r="K10" s="315">
        <v>40092</v>
      </c>
      <c r="L10" s="315">
        <v>40092</v>
      </c>
      <c r="M10" s="315">
        <v>40092</v>
      </c>
      <c r="N10" s="315">
        <v>35188</v>
      </c>
      <c r="O10" s="315">
        <v>35188</v>
      </c>
      <c r="P10" s="315">
        <v>35188</v>
      </c>
      <c r="Q10" s="315">
        <v>83990</v>
      </c>
      <c r="R10" s="315">
        <v>83990</v>
      </c>
      <c r="S10" s="315">
        <v>83990</v>
      </c>
      <c r="T10" s="346">
        <f t="shared" si="0"/>
        <v>-3654</v>
      </c>
      <c r="U10" s="346"/>
      <c r="V10" s="346"/>
      <c r="W10" s="347">
        <v>-5.2769288026254948</v>
      </c>
      <c r="X10" s="347"/>
      <c r="Y10" s="371">
        <v>342.13</v>
      </c>
      <c r="Z10" s="371">
        <v>342.13</v>
      </c>
      <c r="AA10" s="371">
        <v>342.13</v>
      </c>
      <c r="AB10" s="260">
        <f t="shared" si="1"/>
        <v>234.81132902697806</v>
      </c>
      <c r="AC10" s="260"/>
      <c r="AD10" s="370"/>
    </row>
    <row r="11" spans="1:30" ht="21" customHeight="1">
      <c r="A11" s="309" t="s">
        <v>371</v>
      </c>
      <c r="B11" s="310"/>
      <c r="C11" s="310"/>
      <c r="D11" s="311"/>
      <c r="E11" s="315">
        <v>31846</v>
      </c>
      <c r="F11" s="315">
        <v>31846</v>
      </c>
      <c r="G11" s="315">
        <v>31846</v>
      </c>
      <c r="H11" s="315">
        <v>15239</v>
      </c>
      <c r="I11" s="315">
        <v>15239</v>
      </c>
      <c r="J11" s="315">
        <v>15239</v>
      </c>
      <c r="K11" s="315">
        <v>16607</v>
      </c>
      <c r="L11" s="315">
        <v>16607</v>
      </c>
      <c r="M11" s="315">
        <v>16607</v>
      </c>
      <c r="N11" s="315">
        <v>13735</v>
      </c>
      <c r="O11" s="315">
        <v>13735</v>
      </c>
      <c r="P11" s="315">
        <v>13735</v>
      </c>
      <c r="Q11" s="315">
        <v>33821</v>
      </c>
      <c r="R11" s="315">
        <v>33821</v>
      </c>
      <c r="S11" s="315">
        <v>33821</v>
      </c>
      <c r="T11" s="346">
        <f t="shared" si="0"/>
        <v>-1975</v>
      </c>
      <c r="U11" s="346"/>
      <c r="V11" s="346"/>
      <c r="W11" s="347">
        <v>-5.6228373702422143</v>
      </c>
      <c r="X11" s="347"/>
      <c r="Y11" s="371">
        <v>347.1</v>
      </c>
      <c r="Z11" s="371">
        <v>347.1</v>
      </c>
      <c r="AA11" s="371">
        <v>347.1</v>
      </c>
      <c r="AB11" s="260">
        <f t="shared" si="1"/>
        <v>91.748775569000287</v>
      </c>
      <c r="AC11" s="260"/>
      <c r="AD11" s="370"/>
    </row>
    <row r="12" spans="1:30" ht="21" customHeight="1">
      <c r="A12" s="309" t="s">
        <v>372</v>
      </c>
      <c r="B12" s="310"/>
      <c r="C12" s="310"/>
      <c r="D12" s="311"/>
      <c r="E12" s="315">
        <v>179630</v>
      </c>
      <c r="F12" s="315">
        <v>179630</v>
      </c>
      <c r="G12" s="315">
        <v>179630</v>
      </c>
      <c r="H12" s="315">
        <v>86301</v>
      </c>
      <c r="I12" s="315">
        <v>86301</v>
      </c>
      <c r="J12" s="315">
        <v>86301</v>
      </c>
      <c r="K12" s="315">
        <v>93329</v>
      </c>
      <c r="L12" s="315">
        <v>93329</v>
      </c>
      <c r="M12" s="315">
        <v>93329</v>
      </c>
      <c r="N12" s="315">
        <v>73595</v>
      </c>
      <c r="O12" s="315">
        <v>73595</v>
      </c>
      <c r="P12" s="315">
        <v>73595</v>
      </c>
      <c r="Q12" s="315">
        <v>184678</v>
      </c>
      <c r="R12" s="315">
        <v>184678</v>
      </c>
      <c r="S12" s="315">
        <v>184678</v>
      </c>
      <c r="T12" s="346">
        <f t="shared" si="0"/>
        <v>-5048</v>
      </c>
      <c r="U12" s="346"/>
      <c r="V12" s="346"/>
      <c r="W12" s="347">
        <v>-2.6006149497123028</v>
      </c>
      <c r="X12" s="347"/>
      <c r="Y12" s="371">
        <v>67.540000000000006</v>
      </c>
      <c r="Z12" s="371">
        <v>67.540000000000006</v>
      </c>
      <c r="AA12" s="371">
        <v>67.540000000000006</v>
      </c>
      <c r="AB12" s="260">
        <f t="shared" si="1"/>
        <v>2659.6091205211724</v>
      </c>
      <c r="AC12" s="260"/>
      <c r="AD12" s="370"/>
    </row>
    <row r="13" spans="1:30" ht="21" customHeight="1">
      <c r="A13" s="309" t="s">
        <v>373</v>
      </c>
      <c r="B13" s="310"/>
      <c r="C13" s="310"/>
      <c r="D13" s="311"/>
      <c r="E13" s="315">
        <v>16758</v>
      </c>
      <c r="F13" s="315">
        <v>16758</v>
      </c>
      <c r="G13" s="315">
        <v>16758</v>
      </c>
      <c r="H13" s="315">
        <v>7942</v>
      </c>
      <c r="I13" s="315">
        <v>7942</v>
      </c>
      <c r="J13" s="315">
        <v>7942</v>
      </c>
      <c r="K13" s="315">
        <v>8816</v>
      </c>
      <c r="L13" s="315">
        <v>8816</v>
      </c>
      <c r="M13" s="315">
        <v>8816</v>
      </c>
      <c r="N13" s="315">
        <v>7292</v>
      </c>
      <c r="O13" s="315">
        <v>7292</v>
      </c>
      <c r="P13" s="315">
        <v>7292</v>
      </c>
      <c r="Q13" s="315">
        <v>18426</v>
      </c>
      <c r="R13" s="315">
        <v>18426</v>
      </c>
      <c r="S13" s="315">
        <v>18426</v>
      </c>
      <c r="T13" s="346">
        <f t="shared" si="0"/>
        <v>-1668</v>
      </c>
      <c r="U13" s="346"/>
      <c r="V13" s="346"/>
      <c r="W13" s="347">
        <v>-7.6298375777020251</v>
      </c>
      <c r="X13" s="347"/>
      <c r="Y13" s="371">
        <v>172.74</v>
      </c>
      <c r="Z13" s="371">
        <v>172.74</v>
      </c>
      <c r="AA13" s="371">
        <v>172.74</v>
      </c>
      <c r="AB13" s="260">
        <f t="shared" si="1"/>
        <v>97.012851684612713</v>
      </c>
      <c r="AC13" s="260"/>
      <c r="AD13" s="370"/>
    </row>
    <row r="14" spans="1:30" ht="21" customHeight="1">
      <c r="A14" s="309" t="s">
        <v>374</v>
      </c>
      <c r="B14" s="310"/>
      <c r="C14" s="310"/>
      <c r="D14" s="311"/>
      <c r="E14" s="315">
        <v>86174</v>
      </c>
      <c r="F14" s="315">
        <v>86174</v>
      </c>
      <c r="G14" s="315">
        <v>86174</v>
      </c>
      <c r="H14" s="315">
        <v>41654</v>
      </c>
      <c r="I14" s="315">
        <v>41654</v>
      </c>
      <c r="J14" s="315">
        <v>41654</v>
      </c>
      <c r="K14" s="315">
        <v>44520</v>
      </c>
      <c r="L14" s="315">
        <v>44520</v>
      </c>
      <c r="M14" s="315">
        <v>44520</v>
      </c>
      <c r="N14" s="315">
        <v>34431</v>
      </c>
      <c r="O14" s="315">
        <v>34431</v>
      </c>
      <c r="P14" s="315">
        <v>34431</v>
      </c>
      <c r="Q14" s="315">
        <v>89479</v>
      </c>
      <c r="R14" s="315">
        <v>89479</v>
      </c>
      <c r="S14" s="315">
        <v>89479</v>
      </c>
      <c r="T14" s="346">
        <f t="shared" si="0"/>
        <v>-3305</v>
      </c>
      <c r="U14" s="346"/>
      <c r="V14" s="346"/>
      <c r="W14" s="347">
        <v>-3.160207361551532</v>
      </c>
      <c r="X14" s="347"/>
      <c r="Y14" s="371">
        <v>224.8</v>
      </c>
      <c r="Z14" s="371">
        <v>224.8</v>
      </c>
      <c r="AA14" s="371">
        <v>224.8</v>
      </c>
      <c r="AB14" s="260">
        <f t="shared" si="1"/>
        <v>383.3362989323843</v>
      </c>
      <c r="AC14" s="260"/>
      <c r="AD14" s="370"/>
    </row>
    <row r="15" spans="1:30" ht="21" customHeight="1">
      <c r="A15" s="309" t="s">
        <v>375</v>
      </c>
      <c r="B15" s="310"/>
      <c r="C15" s="310"/>
      <c r="D15" s="311"/>
      <c r="E15" s="315">
        <v>74607</v>
      </c>
      <c r="F15" s="315">
        <v>74607</v>
      </c>
      <c r="G15" s="315">
        <v>74607</v>
      </c>
      <c r="H15" s="315">
        <v>35864</v>
      </c>
      <c r="I15" s="315">
        <v>35864</v>
      </c>
      <c r="J15" s="315">
        <v>35864</v>
      </c>
      <c r="K15" s="315">
        <v>38743</v>
      </c>
      <c r="L15" s="315">
        <v>38743</v>
      </c>
      <c r="M15" s="315">
        <v>38743</v>
      </c>
      <c r="N15" s="315">
        <v>30484</v>
      </c>
      <c r="O15" s="315">
        <v>30484</v>
      </c>
      <c r="P15" s="315">
        <v>30484</v>
      </c>
      <c r="Q15" s="315">
        <v>76869</v>
      </c>
      <c r="R15" s="315">
        <v>76869</v>
      </c>
      <c r="S15" s="315">
        <v>76869</v>
      </c>
      <c r="T15" s="346">
        <f t="shared" si="0"/>
        <v>-2262</v>
      </c>
      <c r="U15" s="346"/>
      <c r="V15" s="346"/>
      <c r="W15" s="347">
        <v>-3.9581693466771615</v>
      </c>
      <c r="X15" s="347"/>
      <c r="Y15" s="371">
        <v>32.71</v>
      </c>
      <c r="Z15" s="371">
        <v>32.71</v>
      </c>
      <c r="AA15" s="371">
        <v>32.71</v>
      </c>
      <c r="AB15" s="260">
        <f t="shared" si="1"/>
        <v>2280.8621216753286</v>
      </c>
      <c r="AC15" s="260"/>
      <c r="AD15" s="370"/>
    </row>
    <row r="16" spans="1:30" ht="21" customHeight="1">
      <c r="A16" s="309" t="s">
        <v>376</v>
      </c>
      <c r="B16" s="310"/>
      <c r="C16" s="310"/>
      <c r="D16" s="311"/>
      <c r="E16" s="315">
        <v>56859</v>
      </c>
      <c r="F16" s="315">
        <v>56859</v>
      </c>
      <c r="G16" s="315">
        <v>56859</v>
      </c>
      <c r="H16" s="315">
        <v>27119</v>
      </c>
      <c r="I16" s="315">
        <v>27119</v>
      </c>
      <c r="J16" s="315">
        <v>27119</v>
      </c>
      <c r="K16" s="315">
        <v>29740</v>
      </c>
      <c r="L16" s="315">
        <v>29740</v>
      </c>
      <c r="M16" s="315">
        <v>29740</v>
      </c>
      <c r="N16" s="315">
        <v>23525</v>
      </c>
      <c r="O16" s="315">
        <v>23525</v>
      </c>
      <c r="P16" s="315">
        <v>23525</v>
      </c>
      <c r="Q16" s="315">
        <v>53380</v>
      </c>
      <c r="R16" s="315">
        <v>53380</v>
      </c>
      <c r="S16" s="315">
        <v>53380</v>
      </c>
      <c r="T16" s="346">
        <f t="shared" si="0"/>
        <v>3479</v>
      </c>
      <c r="U16" s="346"/>
      <c r="V16" s="346"/>
      <c r="W16" s="347">
        <v>-1.744956560153144</v>
      </c>
      <c r="X16" s="347"/>
      <c r="Y16" s="371">
        <v>7.72</v>
      </c>
      <c r="Z16" s="371">
        <v>7.72</v>
      </c>
      <c r="AA16" s="371">
        <v>7.72</v>
      </c>
      <c r="AB16" s="260">
        <f t="shared" si="1"/>
        <v>7365.1554404145081</v>
      </c>
      <c r="AC16" s="260"/>
      <c r="AD16" s="370"/>
    </row>
    <row r="17" spans="1:43" ht="21" customHeight="1">
      <c r="A17" s="309" t="s">
        <v>377</v>
      </c>
      <c r="B17" s="310"/>
      <c r="C17" s="310"/>
      <c r="D17" s="311"/>
      <c r="E17" s="315">
        <v>80608</v>
      </c>
      <c r="F17" s="315">
        <v>80608</v>
      </c>
      <c r="G17" s="315">
        <v>80608</v>
      </c>
      <c r="H17" s="315">
        <v>38793</v>
      </c>
      <c r="I17" s="315">
        <v>38793</v>
      </c>
      <c r="J17" s="315">
        <v>38793</v>
      </c>
      <c r="K17" s="315">
        <v>41815</v>
      </c>
      <c r="L17" s="315">
        <v>41815</v>
      </c>
      <c r="M17" s="315">
        <v>41815</v>
      </c>
      <c r="N17" s="315">
        <v>33728</v>
      </c>
      <c r="O17" s="315">
        <v>33728</v>
      </c>
      <c r="P17" s="315">
        <v>33728</v>
      </c>
      <c r="Q17" s="315">
        <v>80090</v>
      </c>
      <c r="R17" s="315">
        <v>80090</v>
      </c>
      <c r="S17" s="315">
        <v>80090</v>
      </c>
      <c r="T17" s="346">
        <f t="shared" si="0"/>
        <v>518</v>
      </c>
      <c r="U17" s="346"/>
      <c r="V17" s="346"/>
      <c r="W17" s="347">
        <v>0.30810079655327888</v>
      </c>
      <c r="X17" s="347"/>
      <c r="Y17" s="371">
        <v>19.170000000000002</v>
      </c>
      <c r="Z17" s="371">
        <v>19.170000000000002</v>
      </c>
      <c r="AA17" s="371">
        <v>19.170000000000002</v>
      </c>
      <c r="AB17" s="260">
        <f t="shared" si="1"/>
        <v>4204.9034950443402</v>
      </c>
      <c r="AC17" s="260"/>
      <c r="AD17" s="370"/>
    </row>
    <row r="18" spans="1:43" ht="21" customHeight="1">
      <c r="A18" s="309" t="s">
        <v>378</v>
      </c>
      <c r="B18" s="310"/>
      <c r="C18" s="310"/>
      <c r="D18" s="311"/>
      <c r="E18" s="315">
        <v>70433</v>
      </c>
      <c r="F18" s="315">
        <v>70433</v>
      </c>
      <c r="G18" s="315">
        <v>70433</v>
      </c>
      <c r="H18" s="315">
        <v>34030</v>
      </c>
      <c r="I18" s="315">
        <v>34030</v>
      </c>
      <c r="J18" s="315">
        <v>34030</v>
      </c>
      <c r="K18" s="315">
        <v>36403</v>
      </c>
      <c r="L18" s="315">
        <v>36403</v>
      </c>
      <c r="M18" s="315">
        <v>36403</v>
      </c>
      <c r="N18" s="315">
        <v>30554</v>
      </c>
      <c r="O18" s="315">
        <v>30554</v>
      </c>
      <c r="P18" s="315">
        <v>30554</v>
      </c>
      <c r="Q18" s="315">
        <v>72664</v>
      </c>
      <c r="R18" s="315">
        <v>72664</v>
      </c>
      <c r="S18" s="315">
        <v>72664</v>
      </c>
      <c r="T18" s="346">
        <f t="shared" si="0"/>
        <v>-2231</v>
      </c>
      <c r="U18" s="346"/>
      <c r="V18" s="346"/>
      <c r="W18" s="347">
        <v>-2.1057027766176728</v>
      </c>
      <c r="X18" s="347"/>
      <c r="Y18" s="371">
        <v>24.35</v>
      </c>
      <c r="Z18" s="371">
        <v>24.35</v>
      </c>
      <c r="AA18" s="371">
        <v>24.35</v>
      </c>
      <c r="AB18" s="260">
        <f t="shared" si="1"/>
        <v>2892.5256673511294</v>
      </c>
      <c r="AC18" s="260"/>
      <c r="AD18" s="370"/>
    </row>
    <row r="19" spans="1:43" ht="21" customHeight="1">
      <c r="A19" s="312" t="s">
        <v>379</v>
      </c>
      <c r="B19" s="313"/>
      <c r="C19" s="313"/>
      <c r="D19" s="314"/>
      <c r="E19" s="375">
        <v>73753</v>
      </c>
      <c r="F19" s="375">
        <v>73753</v>
      </c>
      <c r="G19" s="375">
        <v>73753</v>
      </c>
      <c r="H19" s="375">
        <v>36111</v>
      </c>
      <c r="I19" s="375">
        <v>36111</v>
      </c>
      <c r="J19" s="375">
        <v>36111</v>
      </c>
      <c r="K19" s="375">
        <v>37642</v>
      </c>
      <c r="L19" s="375">
        <v>37642</v>
      </c>
      <c r="M19" s="375">
        <v>37642</v>
      </c>
      <c r="N19" s="375">
        <v>31693</v>
      </c>
      <c r="O19" s="375">
        <v>31693</v>
      </c>
      <c r="P19" s="375">
        <v>31693</v>
      </c>
      <c r="Q19" s="375">
        <v>70835</v>
      </c>
      <c r="R19" s="375">
        <v>70835</v>
      </c>
      <c r="S19" s="375">
        <v>70835</v>
      </c>
      <c r="T19" s="348">
        <f t="shared" si="0"/>
        <v>2918</v>
      </c>
      <c r="U19" s="348"/>
      <c r="V19" s="348"/>
      <c r="W19" s="349">
        <v>4.3071712560742164</v>
      </c>
      <c r="X19" s="349"/>
      <c r="Y19" s="664">
        <v>42.92</v>
      </c>
      <c r="Z19" s="664">
        <v>42.92</v>
      </c>
      <c r="AA19" s="664">
        <v>42.92</v>
      </c>
      <c r="AB19" s="376">
        <f t="shared" si="1"/>
        <v>1718.3830382106244</v>
      </c>
      <c r="AC19" s="376"/>
      <c r="AD19" s="377"/>
    </row>
    <row r="20" spans="1:43" ht="21" customHeight="1">
      <c r="A20" s="309" t="s">
        <v>380</v>
      </c>
      <c r="B20" s="310"/>
      <c r="C20" s="310"/>
      <c r="D20" s="311"/>
      <c r="E20" s="315">
        <v>50860</v>
      </c>
      <c r="F20" s="315">
        <v>50860</v>
      </c>
      <c r="G20" s="315">
        <v>50860</v>
      </c>
      <c r="H20" s="315">
        <v>24357</v>
      </c>
      <c r="I20" s="315">
        <v>24357</v>
      </c>
      <c r="J20" s="315">
        <v>24357</v>
      </c>
      <c r="K20" s="315">
        <v>26503</v>
      </c>
      <c r="L20" s="315">
        <v>26503</v>
      </c>
      <c r="M20" s="315">
        <v>26503</v>
      </c>
      <c r="N20" s="315">
        <v>20138</v>
      </c>
      <c r="O20" s="315">
        <v>20138</v>
      </c>
      <c r="P20" s="315">
        <v>20138</v>
      </c>
      <c r="Q20" s="315">
        <v>55054</v>
      </c>
      <c r="R20" s="315">
        <v>55054</v>
      </c>
      <c r="S20" s="315">
        <v>55054</v>
      </c>
      <c r="T20" s="346">
        <f t="shared" si="0"/>
        <v>-4194</v>
      </c>
      <c r="U20" s="346"/>
      <c r="V20" s="346"/>
      <c r="W20" s="347">
        <v>-6.7481960771028833</v>
      </c>
      <c r="X20" s="347"/>
      <c r="Y20" s="371">
        <v>501.44</v>
      </c>
      <c r="Z20" s="371">
        <v>501.44</v>
      </c>
      <c r="AA20" s="371">
        <v>501.44</v>
      </c>
      <c r="AB20" s="260">
        <f t="shared" si="1"/>
        <v>101.4278876834716</v>
      </c>
      <c r="AC20" s="260"/>
      <c r="AD20" s="370"/>
    </row>
    <row r="21" spans="1:43" ht="21" customHeight="1">
      <c r="A21" s="309" t="s">
        <v>238</v>
      </c>
      <c r="B21" s="310"/>
      <c r="C21" s="310"/>
      <c r="D21" s="311"/>
      <c r="E21" s="315">
        <v>31629</v>
      </c>
      <c r="F21" s="315">
        <v>31629</v>
      </c>
      <c r="G21" s="315">
        <v>31629</v>
      </c>
      <c r="H21" s="315">
        <v>15392</v>
      </c>
      <c r="I21" s="315">
        <v>15392</v>
      </c>
      <c r="J21" s="315">
        <v>15392</v>
      </c>
      <c r="K21" s="315">
        <v>16237</v>
      </c>
      <c r="L21" s="315">
        <v>16237</v>
      </c>
      <c r="M21" s="315">
        <v>16237</v>
      </c>
      <c r="N21" s="315">
        <v>13195</v>
      </c>
      <c r="O21" s="315">
        <v>13195</v>
      </c>
      <c r="P21" s="315">
        <v>13195</v>
      </c>
      <c r="Q21" s="315">
        <v>33145</v>
      </c>
      <c r="R21" s="315">
        <v>33145</v>
      </c>
      <c r="S21" s="315">
        <v>33145</v>
      </c>
      <c r="T21" s="346">
        <f t="shared" si="0"/>
        <v>-1516</v>
      </c>
      <c r="U21" s="346"/>
      <c r="V21" s="346"/>
      <c r="W21" s="347">
        <v>-5.8755040608848752</v>
      </c>
      <c r="X21" s="347"/>
      <c r="Y21" s="371">
        <v>616.4</v>
      </c>
      <c r="Z21" s="371">
        <v>616.4</v>
      </c>
      <c r="AA21" s="371">
        <v>616.4</v>
      </c>
      <c r="AB21" s="260">
        <f t="shared" si="1"/>
        <v>51.312459441920829</v>
      </c>
      <c r="AC21" s="260"/>
      <c r="AD21" s="370"/>
    </row>
    <row r="22" spans="1:43" ht="21" customHeight="1">
      <c r="A22" s="309" t="s">
        <v>239</v>
      </c>
      <c r="B22" s="310"/>
      <c r="C22" s="310"/>
      <c r="D22" s="311"/>
      <c r="E22" s="315">
        <v>77907</v>
      </c>
      <c r="F22" s="315">
        <v>77907</v>
      </c>
      <c r="G22" s="315">
        <v>77907</v>
      </c>
      <c r="H22" s="315">
        <v>37295</v>
      </c>
      <c r="I22" s="315">
        <v>37295</v>
      </c>
      <c r="J22" s="315">
        <v>37295</v>
      </c>
      <c r="K22" s="315">
        <v>40612</v>
      </c>
      <c r="L22" s="315">
        <v>40612</v>
      </c>
      <c r="M22" s="315">
        <v>40612</v>
      </c>
      <c r="N22" s="315">
        <v>29802</v>
      </c>
      <c r="O22" s="315">
        <v>29802</v>
      </c>
      <c r="P22" s="315">
        <v>29802</v>
      </c>
      <c r="Q22" s="315">
        <v>72840</v>
      </c>
      <c r="R22" s="315">
        <v>72840</v>
      </c>
      <c r="S22" s="315">
        <v>72840</v>
      </c>
      <c r="T22" s="346">
        <f t="shared" si="0"/>
        <v>5067</v>
      </c>
      <c r="U22" s="346"/>
      <c r="V22" s="346"/>
      <c r="W22" s="347">
        <v>4.4136408595060272</v>
      </c>
      <c r="X22" s="347"/>
      <c r="Y22" s="371">
        <v>85.13</v>
      </c>
      <c r="Z22" s="371">
        <v>85.13</v>
      </c>
      <c r="AA22" s="371">
        <v>85.13</v>
      </c>
      <c r="AB22" s="260">
        <f t="shared" si="1"/>
        <v>915.15329496064851</v>
      </c>
      <c r="AC22" s="260"/>
      <c r="AD22" s="370"/>
    </row>
    <row r="23" spans="1:43" ht="21" customHeight="1">
      <c r="A23" s="309" t="s">
        <v>381</v>
      </c>
      <c r="B23" s="310"/>
      <c r="C23" s="310"/>
      <c r="D23" s="311"/>
      <c r="E23" s="315">
        <v>15953</v>
      </c>
      <c r="F23" s="315">
        <v>15953</v>
      </c>
      <c r="G23" s="315">
        <v>15953</v>
      </c>
      <c r="H23" s="315">
        <v>7710</v>
      </c>
      <c r="I23" s="315">
        <v>7710</v>
      </c>
      <c r="J23" s="315">
        <v>7710</v>
      </c>
      <c r="K23" s="315">
        <v>8243</v>
      </c>
      <c r="L23" s="315">
        <v>8243</v>
      </c>
      <c r="M23" s="315">
        <v>8243</v>
      </c>
      <c r="N23" s="315">
        <v>6549</v>
      </c>
      <c r="O23" s="315">
        <v>6549</v>
      </c>
      <c r="P23" s="315">
        <v>6549</v>
      </c>
      <c r="Q23" s="315">
        <v>15181</v>
      </c>
      <c r="R23" s="315">
        <v>15181</v>
      </c>
      <c r="S23" s="315">
        <v>15181</v>
      </c>
      <c r="T23" s="346">
        <f t="shared" si="0"/>
        <v>772</v>
      </c>
      <c r="U23" s="346"/>
      <c r="V23" s="346"/>
      <c r="W23" s="347">
        <v>0.39679915349513917</v>
      </c>
      <c r="X23" s="347"/>
      <c r="Y23" s="371">
        <v>5.97</v>
      </c>
      <c r="Z23" s="371">
        <v>5.97</v>
      </c>
      <c r="AA23" s="371">
        <v>5.97</v>
      </c>
      <c r="AB23" s="260">
        <f t="shared" si="1"/>
        <v>2672.1943048576218</v>
      </c>
      <c r="AC23" s="260"/>
      <c r="AD23" s="370"/>
    </row>
    <row r="24" spans="1:43" ht="21" customHeight="1">
      <c r="A24" s="309" t="s">
        <v>382</v>
      </c>
      <c r="B24" s="310"/>
      <c r="C24" s="310"/>
      <c r="D24" s="311"/>
      <c r="E24" s="315">
        <v>15250</v>
      </c>
      <c r="F24" s="315">
        <v>15250</v>
      </c>
      <c r="G24" s="315">
        <v>15250</v>
      </c>
      <c r="H24" s="315">
        <v>7432</v>
      </c>
      <c r="I24" s="315">
        <v>7432</v>
      </c>
      <c r="J24" s="315">
        <v>7432</v>
      </c>
      <c r="K24" s="315">
        <v>7818</v>
      </c>
      <c r="L24" s="315">
        <v>7818</v>
      </c>
      <c r="M24" s="315">
        <v>7818</v>
      </c>
      <c r="N24" s="315">
        <v>6322</v>
      </c>
      <c r="O24" s="315">
        <v>6322</v>
      </c>
      <c r="P24" s="315">
        <v>6322</v>
      </c>
      <c r="Q24" s="315">
        <v>15805</v>
      </c>
      <c r="R24" s="315">
        <v>15805</v>
      </c>
      <c r="S24" s="315">
        <v>15805</v>
      </c>
      <c r="T24" s="346">
        <f t="shared" si="0"/>
        <v>-555</v>
      </c>
      <c r="U24" s="346"/>
      <c r="V24" s="346"/>
      <c r="W24" s="347">
        <v>-0.68493150684931503</v>
      </c>
      <c r="X24" s="347"/>
      <c r="Y24" s="371">
        <v>13.86</v>
      </c>
      <c r="Z24" s="371">
        <v>13.86</v>
      </c>
      <c r="AA24" s="371">
        <v>13.86</v>
      </c>
      <c r="AB24" s="260">
        <f t="shared" si="1"/>
        <v>1100.2886002886003</v>
      </c>
      <c r="AC24" s="260"/>
      <c r="AD24" s="370"/>
    </row>
    <row r="25" spans="1:43" ht="21" customHeight="1">
      <c r="A25" s="309" t="s">
        <v>383</v>
      </c>
      <c r="B25" s="310"/>
      <c r="C25" s="310"/>
      <c r="D25" s="311"/>
      <c r="E25" s="315">
        <v>7406</v>
      </c>
      <c r="F25" s="315">
        <v>7406</v>
      </c>
      <c r="G25" s="315">
        <v>7406</v>
      </c>
      <c r="H25" s="315">
        <v>3594</v>
      </c>
      <c r="I25" s="315">
        <v>3594</v>
      </c>
      <c r="J25" s="315">
        <v>3594</v>
      </c>
      <c r="K25" s="315">
        <v>3812</v>
      </c>
      <c r="L25" s="315">
        <v>3812</v>
      </c>
      <c r="M25" s="315">
        <v>3812</v>
      </c>
      <c r="N25" s="315">
        <v>3161</v>
      </c>
      <c r="O25" s="315">
        <v>3161</v>
      </c>
      <c r="P25" s="315">
        <v>3161</v>
      </c>
      <c r="Q25" s="315">
        <v>7910</v>
      </c>
      <c r="R25" s="315">
        <v>7910</v>
      </c>
      <c r="S25" s="315">
        <v>7910</v>
      </c>
      <c r="T25" s="346">
        <f t="shared" si="0"/>
        <v>-504</v>
      </c>
      <c r="U25" s="346"/>
      <c r="V25" s="346"/>
      <c r="W25" s="347">
        <v>-6.357286610630994</v>
      </c>
      <c r="X25" s="347"/>
      <c r="Y25" s="371">
        <v>18.04</v>
      </c>
      <c r="Z25" s="371">
        <v>18.04</v>
      </c>
      <c r="AA25" s="371">
        <v>18.04</v>
      </c>
      <c r="AB25" s="260">
        <f t="shared" si="1"/>
        <v>410.53215077605324</v>
      </c>
      <c r="AC25" s="260"/>
      <c r="AD25" s="370"/>
    </row>
    <row r="26" spans="1:43" ht="21" customHeight="1">
      <c r="A26" s="309" t="s">
        <v>460</v>
      </c>
      <c r="B26" s="310"/>
      <c r="C26" s="310"/>
      <c r="D26" s="311"/>
      <c r="E26" s="315">
        <v>8911</v>
      </c>
      <c r="F26" s="315">
        <v>8911</v>
      </c>
      <c r="G26" s="315">
        <v>8911</v>
      </c>
      <c r="H26" s="315">
        <v>4501</v>
      </c>
      <c r="I26" s="315">
        <v>4501</v>
      </c>
      <c r="J26" s="315">
        <v>4501</v>
      </c>
      <c r="K26" s="315">
        <v>4410</v>
      </c>
      <c r="L26" s="315">
        <v>4410</v>
      </c>
      <c r="M26" s="315">
        <v>4410</v>
      </c>
      <c r="N26" s="315">
        <v>3421</v>
      </c>
      <c r="O26" s="315">
        <v>3421</v>
      </c>
      <c r="P26" s="315">
        <v>3421</v>
      </c>
      <c r="Q26" s="315">
        <v>9319</v>
      </c>
      <c r="R26" s="315">
        <v>9319</v>
      </c>
      <c r="S26" s="315">
        <v>9319</v>
      </c>
      <c r="T26" s="346">
        <f t="shared" si="0"/>
        <v>-408</v>
      </c>
      <c r="U26" s="346"/>
      <c r="V26" s="346"/>
      <c r="W26" s="347">
        <v>-4.0366594583462057</v>
      </c>
      <c r="X26" s="347"/>
      <c r="Y26" s="371">
        <v>58.16</v>
      </c>
      <c r="Z26" s="371">
        <v>58.16</v>
      </c>
      <c r="AA26" s="371">
        <v>58.16</v>
      </c>
      <c r="AB26" s="260">
        <f t="shared" si="1"/>
        <v>153.21526822558459</v>
      </c>
      <c r="AC26" s="260"/>
      <c r="AD26" s="370"/>
    </row>
    <row r="27" spans="1:43" ht="21" customHeight="1">
      <c r="A27" s="309" t="s">
        <v>384</v>
      </c>
      <c r="B27" s="310"/>
      <c r="C27" s="310"/>
      <c r="D27" s="311"/>
      <c r="E27" s="315">
        <v>1144</v>
      </c>
      <c r="F27" s="315">
        <v>1144</v>
      </c>
      <c r="G27" s="315">
        <v>1144</v>
      </c>
      <c r="H27" s="315">
        <v>541</v>
      </c>
      <c r="I27" s="315">
        <v>541</v>
      </c>
      <c r="J27" s="315">
        <v>541</v>
      </c>
      <c r="K27" s="315">
        <v>603</v>
      </c>
      <c r="L27" s="315">
        <v>603</v>
      </c>
      <c r="M27" s="315">
        <v>603</v>
      </c>
      <c r="N27" s="315">
        <v>522</v>
      </c>
      <c r="O27" s="315">
        <v>522</v>
      </c>
      <c r="P27" s="315">
        <v>522</v>
      </c>
      <c r="Q27" s="315">
        <v>1368</v>
      </c>
      <c r="R27" s="315">
        <v>1368</v>
      </c>
      <c r="S27" s="315">
        <v>1368</v>
      </c>
      <c r="T27" s="346">
        <f t="shared" si="0"/>
        <v>-224</v>
      </c>
      <c r="U27" s="346"/>
      <c r="V27" s="346"/>
      <c r="W27" s="347">
        <v>-15.867158671586715</v>
      </c>
      <c r="X27" s="347"/>
      <c r="Y27" s="371">
        <v>23.52</v>
      </c>
      <c r="Z27" s="371">
        <v>23.52</v>
      </c>
      <c r="AA27" s="371">
        <v>23.52</v>
      </c>
      <c r="AB27" s="260">
        <f t="shared" si="1"/>
        <v>48.639455782312929</v>
      </c>
      <c r="AC27" s="260"/>
      <c r="AD27" s="370"/>
    </row>
    <row r="28" spans="1:43" ht="21" customHeight="1">
      <c r="A28" s="309" t="s">
        <v>385</v>
      </c>
      <c r="B28" s="310"/>
      <c r="C28" s="310"/>
      <c r="D28" s="311"/>
      <c r="E28" s="315">
        <v>3478</v>
      </c>
      <c r="F28" s="315">
        <v>3478</v>
      </c>
      <c r="G28" s="315">
        <v>3478</v>
      </c>
      <c r="H28" s="315">
        <v>1617</v>
      </c>
      <c r="I28" s="315">
        <v>1617</v>
      </c>
      <c r="J28" s="315">
        <v>1617</v>
      </c>
      <c r="K28" s="315">
        <v>1861</v>
      </c>
      <c r="L28" s="315">
        <v>1861</v>
      </c>
      <c r="M28" s="315">
        <v>1861</v>
      </c>
      <c r="N28" s="315">
        <v>1379</v>
      </c>
      <c r="O28" s="315">
        <v>1379</v>
      </c>
      <c r="P28" s="315">
        <v>1379</v>
      </c>
      <c r="Q28" s="315">
        <v>3956</v>
      </c>
      <c r="R28" s="315">
        <v>3956</v>
      </c>
      <c r="S28" s="315">
        <v>3956</v>
      </c>
      <c r="T28" s="346">
        <f t="shared" si="0"/>
        <v>-478</v>
      </c>
      <c r="U28" s="346"/>
      <c r="V28" s="346"/>
      <c r="W28" s="347">
        <v>-11.735832217759928</v>
      </c>
      <c r="X28" s="347"/>
      <c r="Y28" s="371">
        <v>64.930000000000007</v>
      </c>
      <c r="Z28" s="371">
        <v>64.930000000000007</v>
      </c>
      <c r="AA28" s="371">
        <v>64.930000000000007</v>
      </c>
      <c r="AB28" s="260">
        <f t="shared" si="1"/>
        <v>53.565378099491753</v>
      </c>
      <c r="AC28" s="260"/>
      <c r="AD28" s="370"/>
    </row>
    <row r="29" spans="1:43" ht="21" customHeight="1">
      <c r="A29" s="309" t="s">
        <v>386</v>
      </c>
      <c r="B29" s="310"/>
      <c r="C29" s="310"/>
      <c r="D29" s="311"/>
      <c r="E29" s="315">
        <v>36198</v>
      </c>
      <c r="F29" s="315">
        <v>36198</v>
      </c>
      <c r="G29" s="315">
        <v>36198</v>
      </c>
      <c r="H29" s="315">
        <v>17226</v>
      </c>
      <c r="I29" s="315">
        <v>17226</v>
      </c>
      <c r="J29" s="315">
        <v>17226</v>
      </c>
      <c r="K29" s="315">
        <v>18972</v>
      </c>
      <c r="L29" s="315">
        <v>18972</v>
      </c>
      <c r="M29" s="315">
        <v>18972</v>
      </c>
      <c r="N29" s="315">
        <v>13530</v>
      </c>
      <c r="O29" s="315">
        <v>13530</v>
      </c>
      <c r="P29" s="315">
        <v>13530</v>
      </c>
      <c r="Q29" s="315">
        <v>36376</v>
      </c>
      <c r="R29" s="315">
        <v>36376</v>
      </c>
      <c r="S29" s="315">
        <v>36376</v>
      </c>
      <c r="T29" s="346">
        <f t="shared" si="0"/>
        <v>-178</v>
      </c>
      <c r="U29" s="346"/>
      <c r="V29" s="346"/>
      <c r="W29" s="347">
        <v>2.0937412293011506</v>
      </c>
      <c r="X29" s="347"/>
      <c r="Y29" s="371">
        <v>25.68</v>
      </c>
      <c r="Z29" s="371">
        <v>25.68</v>
      </c>
      <c r="AA29" s="371">
        <v>25.68</v>
      </c>
      <c r="AB29" s="260">
        <f t="shared" si="1"/>
        <v>1409.5794392523364</v>
      </c>
      <c r="AC29" s="260"/>
      <c r="AD29" s="370"/>
      <c r="AG29" s="3"/>
      <c r="AQ29" s="3"/>
    </row>
    <row r="30" spans="1:43" ht="21" customHeight="1">
      <c r="A30" s="309" t="s">
        <v>387</v>
      </c>
      <c r="B30" s="310"/>
      <c r="C30" s="310"/>
      <c r="D30" s="311"/>
      <c r="E30" s="315">
        <v>2391</v>
      </c>
      <c r="F30" s="315">
        <v>2391</v>
      </c>
      <c r="G30" s="315">
        <v>2391</v>
      </c>
      <c r="H30" s="315">
        <v>1125</v>
      </c>
      <c r="I30" s="315">
        <v>1125</v>
      </c>
      <c r="J30" s="315">
        <v>1125</v>
      </c>
      <c r="K30" s="315">
        <v>1266</v>
      </c>
      <c r="L30" s="315">
        <v>1266</v>
      </c>
      <c r="M30" s="315">
        <v>1266</v>
      </c>
      <c r="N30" s="315">
        <v>1023</v>
      </c>
      <c r="O30" s="315">
        <v>1023</v>
      </c>
      <c r="P30" s="315">
        <v>1023</v>
      </c>
      <c r="Q30" s="315">
        <v>2652</v>
      </c>
      <c r="R30" s="315">
        <v>2652</v>
      </c>
      <c r="S30" s="315">
        <v>2652</v>
      </c>
      <c r="T30" s="346">
        <f t="shared" si="0"/>
        <v>-261</v>
      </c>
      <c r="U30" s="346"/>
      <c r="V30" s="346"/>
      <c r="W30" s="347">
        <v>-13.840155945419102</v>
      </c>
      <c r="X30" s="347"/>
      <c r="Y30" s="371">
        <v>64.11</v>
      </c>
      <c r="Z30" s="371">
        <v>64.11</v>
      </c>
      <c r="AA30" s="371">
        <v>64.11</v>
      </c>
      <c r="AB30" s="260">
        <f t="shared" si="1"/>
        <v>37.295273748245201</v>
      </c>
      <c r="AC30" s="260"/>
      <c r="AD30" s="370"/>
      <c r="AG30" s="3"/>
      <c r="AH30" s="3"/>
      <c r="AI30" s="3"/>
      <c r="AJ30" s="3"/>
      <c r="AK30" s="3"/>
      <c r="AL30" s="3"/>
      <c r="AM30" s="3"/>
      <c r="AN30" s="3"/>
    </row>
    <row r="31" spans="1:43" ht="21" customHeight="1">
      <c r="A31" s="309" t="s">
        <v>240</v>
      </c>
      <c r="B31" s="310"/>
      <c r="C31" s="310"/>
      <c r="D31" s="311"/>
      <c r="E31" s="316">
        <v>12907</v>
      </c>
      <c r="F31" s="315">
        <v>12907</v>
      </c>
      <c r="G31" s="315">
        <v>12907</v>
      </c>
      <c r="H31" s="315">
        <v>6113</v>
      </c>
      <c r="I31" s="315">
        <v>6113</v>
      </c>
      <c r="J31" s="315">
        <v>6113</v>
      </c>
      <c r="K31" s="315">
        <v>6794</v>
      </c>
      <c r="L31" s="315">
        <v>6794</v>
      </c>
      <c r="M31" s="315">
        <v>6794</v>
      </c>
      <c r="N31" s="315">
        <v>5217</v>
      </c>
      <c r="O31" s="315">
        <v>5217</v>
      </c>
      <c r="P31" s="315">
        <v>5217</v>
      </c>
      <c r="Q31" s="315">
        <v>14453</v>
      </c>
      <c r="R31" s="315">
        <v>14453</v>
      </c>
      <c r="S31" s="315">
        <v>14453</v>
      </c>
      <c r="T31" s="346">
        <f t="shared" si="0"/>
        <v>-1546</v>
      </c>
      <c r="U31" s="346"/>
      <c r="V31" s="346"/>
      <c r="W31" s="347">
        <v>-8.1299262649377066</v>
      </c>
      <c r="X31" s="347"/>
      <c r="Y31" s="371">
        <v>303.08999999999997</v>
      </c>
      <c r="Z31" s="371">
        <v>303.08999999999997</v>
      </c>
      <c r="AA31" s="371">
        <v>303.08999999999997</v>
      </c>
      <c r="AB31" s="260">
        <f t="shared" si="1"/>
        <v>42.584710811970048</v>
      </c>
      <c r="AC31" s="260"/>
      <c r="AD31" s="370"/>
      <c r="AG31" s="3"/>
      <c r="AH31" s="3"/>
      <c r="AI31" s="3"/>
      <c r="AJ31" s="3"/>
      <c r="AK31" s="3"/>
      <c r="AL31" s="3"/>
      <c r="AM31" s="3"/>
      <c r="AN31" s="3"/>
    </row>
    <row r="32" spans="1:43" ht="21" customHeight="1">
      <c r="A32" s="309" t="s">
        <v>241</v>
      </c>
      <c r="B32" s="310"/>
      <c r="C32" s="310"/>
      <c r="D32" s="311"/>
      <c r="E32" s="316">
        <v>20092</v>
      </c>
      <c r="F32" s="315">
        <v>20092</v>
      </c>
      <c r="G32" s="315">
        <v>20092</v>
      </c>
      <c r="H32" s="315">
        <v>9539</v>
      </c>
      <c r="I32" s="315">
        <v>9539</v>
      </c>
      <c r="J32" s="315">
        <v>9539</v>
      </c>
      <c r="K32" s="315">
        <v>10553</v>
      </c>
      <c r="L32" s="315">
        <v>10553</v>
      </c>
      <c r="M32" s="315">
        <v>10553</v>
      </c>
      <c r="N32" s="315">
        <v>8038</v>
      </c>
      <c r="O32" s="315">
        <v>8038</v>
      </c>
      <c r="P32" s="315">
        <v>8038</v>
      </c>
      <c r="Q32" s="315">
        <v>21834</v>
      </c>
      <c r="R32" s="315">
        <v>21834</v>
      </c>
      <c r="S32" s="315">
        <v>21834</v>
      </c>
      <c r="T32" s="346">
        <f>E32-Q32</f>
        <v>-1742</v>
      </c>
      <c r="U32" s="346"/>
      <c r="V32" s="346"/>
      <c r="W32" s="347">
        <v>-6.9071373752877978</v>
      </c>
      <c r="X32" s="347"/>
      <c r="Y32" s="371">
        <v>108.38</v>
      </c>
      <c r="Z32" s="371">
        <v>108.38</v>
      </c>
      <c r="AA32" s="371">
        <v>108.38</v>
      </c>
      <c r="AB32" s="260">
        <f t="shared" si="1"/>
        <v>185.38475733530171</v>
      </c>
      <c r="AC32" s="260"/>
      <c r="AD32" s="370"/>
      <c r="AE32" s="260"/>
      <c r="AF32" s="260"/>
      <c r="AG32" s="3"/>
      <c r="AH32" s="261"/>
      <c r="AI32" s="261"/>
      <c r="AJ32" s="261"/>
      <c r="AK32" s="3"/>
      <c r="AL32" s="3"/>
      <c r="AM32" s="3"/>
      <c r="AN32" s="3"/>
    </row>
    <row r="33" spans="1:40" ht="21" customHeight="1">
      <c r="A33" s="317" t="s">
        <v>388</v>
      </c>
      <c r="B33" s="318"/>
      <c r="C33" s="318"/>
      <c r="D33" s="319"/>
      <c r="E33" s="677">
        <v>1928</v>
      </c>
      <c r="F33" s="673">
        <v>1928</v>
      </c>
      <c r="G33" s="673">
        <v>1928</v>
      </c>
      <c r="H33" s="673">
        <v>946</v>
      </c>
      <c r="I33" s="673">
        <v>946</v>
      </c>
      <c r="J33" s="673">
        <v>946</v>
      </c>
      <c r="K33" s="673">
        <v>982</v>
      </c>
      <c r="L33" s="673">
        <v>982</v>
      </c>
      <c r="M33" s="673">
        <v>982</v>
      </c>
      <c r="N33" s="673">
        <v>849</v>
      </c>
      <c r="O33" s="673">
        <v>849</v>
      </c>
      <c r="P33" s="673">
        <v>849</v>
      </c>
      <c r="Q33" s="673">
        <v>2110</v>
      </c>
      <c r="R33" s="673">
        <v>2110</v>
      </c>
      <c r="S33" s="673">
        <v>2110</v>
      </c>
      <c r="T33" s="662">
        <f>E33-Q33</f>
        <v>-182</v>
      </c>
      <c r="U33" s="662"/>
      <c r="V33" s="662"/>
      <c r="W33" s="663">
        <v>-12.448132780082988</v>
      </c>
      <c r="X33" s="663"/>
      <c r="Y33" s="661">
        <v>61.95</v>
      </c>
      <c r="Z33" s="661">
        <v>61.95</v>
      </c>
      <c r="AA33" s="661">
        <v>61.95</v>
      </c>
      <c r="AB33" s="532">
        <f t="shared" si="1"/>
        <v>31.121872477804679</v>
      </c>
      <c r="AC33" s="532"/>
      <c r="AD33" s="660"/>
      <c r="AG33" s="3"/>
      <c r="AH33" s="3"/>
      <c r="AI33" s="3"/>
      <c r="AJ33" s="3"/>
      <c r="AK33" s="261"/>
      <c r="AL33" s="261"/>
      <c r="AM33" s="261"/>
      <c r="AN33" s="3"/>
    </row>
    <row r="34" spans="1:40" ht="13.5" customHeight="1">
      <c r="A34" s="16" t="s">
        <v>280</v>
      </c>
      <c r="Q34" s="4"/>
      <c r="R34" s="4"/>
      <c r="S34" s="4"/>
      <c r="U34" s="5"/>
      <c r="V34" s="5"/>
      <c r="W34" s="5"/>
      <c r="X34" s="5"/>
      <c r="Y34" s="5"/>
      <c r="Z34" s="5"/>
      <c r="AA34" s="5"/>
      <c r="AB34" s="5"/>
      <c r="AC34" s="5"/>
      <c r="AD34" s="5" t="s">
        <v>282</v>
      </c>
      <c r="AG34" s="3"/>
      <c r="AH34" s="3"/>
      <c r="AI34" s="3"/>
      <c r="AJ34" s="3"/>
      <c r="AK34" s="3"/>
      <c r="AL34" s="3"/>
      <c r="AM34" s="3"/>
      <c r="AN34" s="3"/>
    </row>
    <row r="35" spans="1:40" ht="13.5" customHeight="1">
      <c r="A35" s="17" t="s">
        <v>425</v>
      </c>
      <c r="Q35" s="4"/>
      <c r="R35" s="4"/>
      <c r="S35" s="4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40" ht="13.5" customHeight="1">
      <c r="A36" s="18" t="s">
        <v>426</v>
      </c>
      <c r="Q36" s="4"/>
      <c r="R36" s="4"/>
      <c r="S36" s="4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40" ht="13.5" customHeight="1">
      <c r="A37" s="18" t="s">
        <v>432</v>
      </c>
      <c r="Q37" s="4"/>
      <c r="R37" s="4"/>
      <c r="S37" s="4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40" ht="13.5" customHeight="1">
      <c r="A38" s="18" t="s">
        <v>433</v>
      </c>
      <c r="Q38" s="4"/>
      <c r="R38" s="4"/>
      <c r="S38" s="4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40" ht="13.5" customHeight="1">
      <c r="A39" s="18" t="s">
        <v>434</v>
      </c>
      <c r="Q39" s="4"/>
      <c r="R39" s="4"/>
      <c r="S39" s="4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40" s="3" customFormat="1" ht="13.5" customHeight="1">
      <c r="A40" s="18"/>
      <c r="Q40" s="4"/>
      <c r="R40" s="4"/>
      <c r="S40" s="4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40" s="3" customFormat="1" ht="13.5" customHeight="1">
      <c r="A41" s="18"/>
      <c r="Q41" s="4"/>
      <c r="R41" s="4"/>
      <c r="S41" s="4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40" ht="20.100000000000001" customHeight="1">
      <c r="A42" s="14" t="s">
        <v>210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40" ht="15.95" customHeight="1">
      <c r="B43" s="9" t="s">
        <v>88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40" ht="12" customHeight="1">
      <c r="A44" s="296" t="s">
        <v>222</v>
      </c>
      <c r="B44" s="297"/>
      <c r="C44" s="297"/>
      <c r="D44" s="297"/>
      <c r="E44" s="297"/>
      <c r="F44" s="665"/>
      <c r="G44" s="276" t="s">
        <v>445</v>
      </c>
      <c r="H44" s="276"/>
      <c r="I44" s="276"/>
      <c r="J44" s="276"/>
      <c r="K44" s="276"/>
      <c r="L44" s="276"/>
      <c r="M44" s="276"/>
      <c r="N44" s="276"/>
      <c r="O44" s="276"/>
      <c r="P44" s="276"/>
      <c r="Q44" s="276" t="s">
        <v>474</v>
      </c>
      <c r="R44" s="276"/>
      <c r="S44" s="276"/>
      <c r="T44" s="276"/>
      <c r="U44" s="276"/>
      <c r="V44" s="276"/>
      <c r="W44" s="276"/>
      <c r="X44" s="276"/>
      <c r="Y44" s="276"/>
      <c r="Z44" s="276"/>
      <c r="AA44" s="659" t="s">
        <v>89</v>
      </c>
      <c r="AB44" s="659"/>
      <c r="AC44" s="659"/>
      <c r="AD44" s="646"/>
    </row>
    <row r="45" spans="1:40" ht="12" customHeight="1">
      <c r="A45" s="321" t="s">
        <v>90</v>
      </c>
      <c r="B45" s="322"/>
      <c r="C45" s="322"/>
      <c r="D45" s="322"/>
      <c r="E45" s="322"/>
      <c r="F45" s="672"/>
      <c r="G45" s="222" t="s">
        <v>417</v>
      </c>
      <c r="H45" s="222" t="s">
        <v>195</v>
      </c>
      <c r="I45" s="222" t="s">
        <v>195</v>
      </c>
      <c r="J45" s="222" t="s">
        <v>195</v>
      </c>
      <c r="K45" s="222" t="s">
        <v>64</v>
      </c>
      <c r="L45" s="222"/>
      <c r="M45" s="222"/>
      <c r="N45" s="222" t="s">
        <v>65</v>
      </c>
      <c r="O45" s="222"/>
      <c r="P45" s="222"/>
      <c r="Q45" s="222" t="s">
        <v>417</v>
      </c>
      <c r="R45" s="222" t="s">
        <v>195</v>
      </c>
      <c r="S45" s="222" t="s">
        <v>195</v>
      </c>
      <c r="T45" s="222" t="s">
        <v>195</v>
      </c>
      <c r="U45" s="222" t="s">
        <v>64</v>
      </c>
      <c r="V45" s="222"/>
      <c r="W45" s="222"/>
      <c r="X45" s="222" t="s">
        <v>65</v>
      </c>
      <c r="Y45" s="222"/>
      <c r="Z45" s="222"/>
      <c r="AA45" s="222" t="s">
        <v>417</v>
      </c>
      <c r="AB45" s="222" t="s">
        <v>195</v>
      </c>
      <c r="AC45" s="222" t="s">
        <v>195</v>
      </c>
      <c r="AD45" s="222" t="s">
        <v>195</v>
      </c>
    </row>
    <row r="46" spans="1:40" ht="12" customHeight="1">
      <c r="A46" s="19"/>
      <c r="B46" s="286" t="s">
        <v>160</v>
      </c>
      <c r="C46" s="286"/>
      <c r="D46" s="286"/>
      <c r="E46" s="286"/>
      <c r="F46" s="30"/>
      <c r="G46" s="433">
        <v>59577</v>
      </c>
      <c r="H46" s="433">
        <v>53040</v>
      </c>
      <c r="I46" s="433">
        <v>53040</v>
      </c>
      <c r="J46" s="433">
        <v>53040</v>
      </c>
      <c r="K46" s="433">
        <v>29534</v>
      </c>
      <c r="L46" s="433"/>
      <c r="M46" s="433"/>
      <c r="N46" s="433">
        <v>30043</v>
      </c>
      <c r="O46" s="433"/>
      <c r="P46" s="433"/>
      <c r="Q46" s="433">
        <v>64008</v>
      </c>
      <c r="R46" s="433"/>
      <c r="S46" s="433"/>
      <c r="T46" s="433"/>
      <c r="U46" s="409">
        <v>31400</v>
      </c>
      <c r="V46" s="409"/>
      <c r="W46" s="409"/>
      <c r="X46" s="409">
        <v>32608</v>
      </c>
      <c r="Y46" s="409"/>
      <c r="Z46" s="409"/>
      <c r="AA46" s="409">
        <v>67910</v>
      </c>
      <c r="AB46" s="409"/>
      <c r="AC46" s="409"/>
      <c r="AD46" s="409">
        <v>33683</v>
      </c>
      <c r="AE46" s="147"/>
      <c r="AF46" s="147"/>
      <c r="AG46" s="147"/>
      <c r="AH46" s="147"/>
      <c r="AI46" s="147"/>
    </row>
    <row r="47" spans="1:40" ht="12" customHeight="1">
      <c r="A47" s="19"/>
      <c r="B47" s="211" t="s">
        <v>262</v>
      </c>
      <c r="C47" s="211"/>
      <c r="D47" s="211"/>
      <c r="E47" s="211"/>
      <c r="F47" s="31"/>
      <c r="G47" s="433">
        <v>2709</v>
      </c>
      <c r="H47" s="433">
        <v>2014</v>
      </c>
      <c r="I47" s="433">
        <v>2014</v>
      </c>
      <c r="J47" s="433">
        <v>2014</v>
      </c>
      <c r="K47" s="653">
        <v>1363</v>
      </c>
      <c r="L47" s="653"/>
      <c r="M47" s="653"/>
      <c r="N47" s="653">
        <v>1346</v>
      </c>
      <c r="O47" s="653"/>
      <c r="P47" s="653"/>
      <c r="Q47" s="433">
        <v>3149</v>
      </c>
      <c r="R47" s="433"/>
      <c r="S47" s="433"/>
      <c r="T47" s="433"/>
      <c r="U47" s="653">
        <v>1570</v>
      </c>
      <c r="V47" s="653"/>
      <c r="W47" s="653"/>
      <c r="X47" s="653">
        <v>1579</v>
      </c>
      <c r="Y47" s="653"/>
      <c r="Z47" s="653"/>
      <c r="AA47" s="433">
        <v>3168</v>
      </c>
      <c r="AB47" s="433"/>
      <c r="AC47" s="433"/>
      <c r="AD47" s="433">
        <v>1618</v>
      </c>
      <c r="AE47" s="147"/>
      <c r="AF47" s="147"/>
      <c r="AG47" s="147"/>
      <c r="AH47" s="147"/>
      <c r="AI47" s="147"/>
    </row>
    <row r="48" spans="1:40" ht="12" customHeight="1">
      <c r="A48" s="19"/>
      <c r="B48" s="211">
        <v>0</v>
      </c>
      <c r="C48" s="211"/>
      <c r="D48" s="211"/>
      <c r="E48" s="211"/>
      <c r="F48" s="31"/>
      <c r="G48" s="433">
        <v>528</v>
      </c>
      <c r="H48" s="433">
        <v>372</v>
      </c>
      <c r="I48" s="433">
        <v>372</v>
      </c>
      <c r="J48" s="433">
        <v>372</v>
      </c>
      <c r="K48" s="653">
        <v>270</v>
      </c>
      <c r="L48" s="653"/>
      <c r="M48" s="653"/>
      <c r="N48" s="653">
        <v>258</v>
      </c>
      <c r="O48" s="653"/>
      <c r="P48" s="653"/>
      <c r="Q48" s="433">
        <v>587</v>
      </c>
      <c r="R48" s="433"/>
      <c r="S48" s="433"/>
      <c r="T48" s="433"/>
      <c r="U48" s="653">
        <v>288</v>
      </c>
      <c r="V48" s="653"/>
      <c r="W48" s="653"/>
      <c r="X48" s="653">
        <v>299</v>
      </c>
      <c r="Y48" s="653"/>
      <c r="Z48" s="653"/>
      <c r="AA48" s="433">
        <v>556</v>
      </c>
      <c r="AB48" s="433"/>
      <c r="AC48" s="433"/>
      <c r="AD48" s="433">
        <v>295</v>
      </c>
      <c r="AE48" s="147"/>
      <c r="AF48" s="147"/>
      <c r="AG48" s="147"/>
      <c r="AH48" s="147"/>
      <c r="AI48" s="147"/>
    </row>
    <row r="49" spans="1:35" ht="12" customHeight="1">
      <c r="A49" s="19"/>
      <c r="B49" s="211">
        <v>1</v>
      </c>
      <c r="C49" s="211"/>
      <c r="D49" s="211"/>
      <c r="E49" s="211"/>
      <c r="F49" s="31"/>
      <c r="G49" s="433">
        <v>506</v>
      </c>
      <c r="H49" s="433">
        <v>399</v>
      </c>
      <c r="I49" s="433">
        <v>399</v>
      </c>
      <c r="J49" s="433">
        <v>399</v>
      </c>
      <c r="K49" s="653">
        <v>247</v>
      </c>
      <c r="L49" s="653"/>
      <c r="M49" s="653"/>
      <c r="N49" s="653">
        <v>259</v>
      </c>
      <c r="O49" s="653"/>
      <c r="P49" s="653"/>
      <c r="Q49" s="433">
        <v>607</v>
      </c>
      <c r="R49" s="433"/>
      <c r="S49" s="433"/>
      <c r="T49" s="433"/>
      <c r="U49" s="653">
        <v>303</v>
      </c>
      <c r="V49" s="653"/>
      <c r="W49" s="653"/>
      <c r="X49" s="653">
        <v>304</v>
      </c>
      <c r="Y49" s="653"/>
      <c r="Z49" s="653"/>
      <c r="AA49" s="433">
        <v>612</v>
      </c>
      <c r="AB49" s="433"/>
      <c r="AC49" s="433"/>
      <c r="AD49" s="433">
        <v>326</v>
      </c>
      <c r="AE49" s="147"/>
      <c r="AF49" s="147"/>
      <c r="AG49" s="147"/>
      <c r="AH49" s="147"/>
      <c r="AI49" s="147"/>
    </row>
    <row r="50" spans="1:35" ht="12" customHeight="1">
      <c r="A50" s="19"/>
      <c r="B50" s="211">
        <v>2</v>
      </c>
      <c r="C50" s="211"/>
      <c r="D50" s="211"/>
      <c r="E50" s="211"/>
      <c r="F50" s="31"/>
      <c r="G50" s="433">
        <v>563</v>
      </c>
      <c r="H50" s="433">
        <v>401</v>
      </c>
      <c r="I50" s="433">
        <v>401</v>
      </c>
      <c r="J50" s="433">
        <v>401</v>
      </c>
      <c r="K50" s="653">
        <v>284</v>
      </c>
      <c r="L50" s="653"/>
      <c r="M50" s="653"/>
      <c r="N50" s="653">
        <v>279</v>
      </c>
      <c r="O50" s="653"/>
      <c r="P50" s="653"/>
      <c r="Q50" s="433">
        <v>622</v>
      </c>
      <c r="R50" s="433"/>
      <c r="S50" s="433"/>
      <c r="T50" s="433"/>
      <c r="U50" s="653">
        <v>318</v>
      </c>
      <c r="V50" s="653"/>
      <c r="W50" s="653"/>
      <c r="X50" s="653">
        <v>304</v>
      </c>
      <c r="Y50" s="653"/>
      <c r="Z50" s="653"/>
      <c r="AA50" s="433">
        <v>645</v>
      </c>
      <c r="AB50" s="433"/>
      <c r="AC50" s="433"/>
      <c r="AD50" s="433">
        <v>318</v>
      </c>
      <c r="AE50" s="147"/>
      <c r="AF50" s="147"/>
      <c r="AG50" s="147"/>
      <c r="AH50" s="147"/>
      <c r="AI50" s="147"/>
    </row>
    <row r="51" spans="1:35" ht="12" customHeight="1">
      <c r="A51" s="19"/>
      <c r="B51" s="211">
        <v>3</v>
      </c>
      <c r="C51" s="211"/>
      <c r="D51" s="211"/>
      <c r="E51" s="211"/>
      <c r="F51" s="31"/>
      <c r="G51" s="433">
        <v>593</v>
      </c>
      <c r="H51" s="433">
        <v>428</v>
      </c>
      <c r="I51" s="433">
        <v>428</v>
      </c>
      <c r="J51" s="433">
        <v>428</v>
      </c>
      <c r="K51" s="653">
        <v>306</v>
      </c>
      <c r="L51" s="653"/>
      <c r="M51" s="653"/>
      <c r="N51" s="653">
        <v>287</v>
      </c>
      <c r="O51" s="653"/>
      <c r="P51" s="653"/>
      <c r="Q51" s="433">
        <v>636</v>
      </c>
      <c r="R51" s="433"/>
      <c r="S51" s="433"/>
      <c r="T51" s="433"/>
      <c r="U51" s="653">
        <v>315</v>
      </c>
      <c r="V51" s="653"/>
      <c r="W51" s="653"/>
      <c r="X51" s="653">
        <v>321</v>
      </c>
      <c r="Y51" s="653"/>
      <c r="Z51" s="653"/>
      <c r="AA51" s="433">
        <v>675</v>
      </c>
      <c r="AB51" s="433"/>
      <c r="AC51" s="433"/>
      <c r="AD51" s="433">
        <v>335</v>
      </c>
      <c r="AE51" s="147"/>
      <c r="AF51" s="147"/>
      <c r="AG51" s="147"/>
      <c r="AH51" s="147"/>
      <c r="AI51" s="147"/>
    </row>
    <row r="52" spans="1:35" ht="12" customHeight="1">
      <c r="A52" s="19"/>
      <c r="B52" s="211">
        <v>4</v>
      </c>
      <c r="C52" s="211"/>
      <c r="D52" s="211"/>
      <c r="E52" s="211"/>
      <c r="F52" s="31"/>
      <c r="G52" s="433">
        <v>519</v>
      </c>
      <c r="H52" s="433">
        <v>414</v>
      </c>
      <c r="I52" s="433">
        <v>414</v>
      </c>
      <c r="J52" s="433">
        <v>414</v>
      </c>
      <c r="K52" s="653">
        <v>256</v>
      </c>
      <c r="L52" s="653"/>
      <c r="M52" s="653"/>
      <c r="N52" s="653">
        <v>263</v>
      </c>
      <c r="O52" s="653"/>
      <c r="P52" s="653"/>
      <c r="Q52" s="433">
        <v>697</v>
      </c>
      <c r="R52" s="433"/>
      <c r="S52" s="433"/>
      <c r="T52" s="433"/>
      <c r="U52" s="653">
        <v>346</v>
      </c>
      <c r="V52" s="653"/>
      <c r="W52" s="653"/>
      <c r="X52" s="653">
        <v>351</v>
      </c>
      <c r="Y52" s="653"/>
      <c r="Z52" s="653"/>
      <c r="AA52" s="433">
        <v>680</v>
      </c>
      <c r="AB52" s="433"/>
      <c r="AC52" s="433"/>
      <c r="AD52" s="433">
        <v>344</v>
      </c>
      <c r="AE52" s="147"/>
      <c r="AF52" s="147"/>
      <c r="AG52" s="147"/>
      <c r="AH52" s="147"/>
      <c r="AI52" s="147"/>
    </row>
    <row r="53" spans="1:35" ht="12" customHeight="1">
      <c r="A53" s="19"/>
      <c r="B53" s="211" t="s">
        <v>263</v>
      </c>
      <c r="C53" s="211"/>
      <c r="D53" s="211"/>
      <c r="E53" s="211"/>
      <c r="F53" s="31"/>
      <c r="G53" s="433">
        <v>2600</v>
      </c>
      <c r="H53" s="433">
        <v>2476</v>
      </c>
      <c r="I53" s="433">
        <v>2476</v>
      </c>
      <c r="J53" s="433">
        <v>2476</v>
      </c>
      <c r="K53" s="653">
        <v>1354</v>
      </c>
      <c r="L53" s="653"/>
      <c r="M53" s="653"/>
      <c r="N53" s="653">
        <v>1246</v>
      </c>
      <c r="O53" s="653"/>
      <c r="P53" s="653"/>
      <c r="Q53" s="433">
        <v>3231</v>
      </c>
      <c r="R53" s="433"/>
      <c r="S53" s="433"/>
      <c r="T53" s="433"/>
      <c r="U53" s="653">
        <v>1629</v>
      </c>
      <c r="V53" s="653"/>
      <c r="W53" s="653"/>
      <c r="X53" s="653">
        <v>1602</v>
      </c>
      <c r="Y53" s="653"/>
      <c r="Z53" s="653"/>
      <c r="AA53" s="433">
        <v>3479</v>
      </c>
      <c r="AB53" s="433"/>
      <c r="AC53" s="433"/>
      <c r="AD53" s="433">
        <v>1742</v>
      </c>
      <c r="AE53" s="147"/>
      <c r="AF53" s="147"/>
      <c r="AG53" s="147"/>
      <c r="AH53" s="147"/>
      <c r="AI53" s="147"/>
    </row>
    <row r="54" spans="1:35" ht="12" customHeight="1">
      <c r="A54" s="19"/>
      <c r="B54" s="211">
        <v>5</v>
      </c>
      <c r="C54" s="211"/>
      <c r="D54" s="211"/>
      <c r="E54" s="211"/>
      <c r="F54" s="31"/>
      <c r="G54" s="433">
        <v>508</v>
      </c>
      <c r="H54" s="433">
        <v>459</v>
      </c>
      <c r="I54" s="433">
        <v>459</v>
      </c>
      <c r="J54" s="433">
        <v>459</v>
      </c>
      <c r="K54" s="653">
        <v>265</v>
      </c>
      <c r="L54" s="653"/>
      <c r="M54" s="653"/>
      <c r="N54" s="653">
        <v>243</v>
      </c>
      <c r="O54" s="653"/>
      <c r="P54" s="653"/>
      <c r="Q54" s="433">
        <v>637</v>
      </c>
      <c r="R54" s="433"/>
      <c r="S54" s="433"/>
      <c r="T54" s="433"/>
      <c r="U54" s="653">
        <v>316</v>
      </c>
      <c r="V54" s="653"/>
      <c r="W54" s="653"/>
      <c r="X54" s="653">
        <v>321</v>
      </c>
      <c r="Y54" s="653"/>
      <c r="Z54" s="653"/>
      <c r="AA54" s="433">
        <v>657</v>
      </c>
      <c r="AB54" s="433"/>
      <c r="AC54" s="433"/>
      <c r="AD54" s="433">
        <v>324</v>
      </c>
      <c r="AE54" s="147"/>
      <c r="AF54" s="147"/>
      <c r="AG54" s="147"/>
      <c r="AH54" s="147"/>
      <c r="AI54" s="147"/>
    </row>
    <row r="55" spans="1:35" ht="12" customHeight="1">
      <c r="A55" s="19"/>
      <c r="B55" s="211">
        <v>6</v>
      </c>
      <c r="C55" s="211"/>
      <c r="D55" s="211"/>
      <c r="E55" s="211"/>
      <c r="F55" s="31"/>
      <c r="G55" s="433">
        <v>551</v>
      </c>
      <c r="H55" s="433">
        <v>464</v>
      </c>
      <c r="I55" s="433">
        <v>464</v>
      </c>
      <c r="J55" s="433">
        <v>464</v>
      </c>
      <c r="K55" s="653">
        <v>281</v>
      </c>
      <c r="L55" s="653"/>
      <c r="M55" s="653"/>
      <c r="N55" s="653">
        <v>270</v>
      </c>
      <c r="O55" s="653"/>
      <c r="P55" s="653"/>
      <c r="Q55" s="433">
        <v>654</v>
      </c>
      <c r="R55" s="433"/>
      <c r="S55" s="433"/>
      <c r="T55" s="433"/>
      <c r="U55" s="653">
        <v>317</v>
      </c>
      <c r="V55" s="653"/>
      <c r="W55" s="653"/>
      <c r="X55" s="653">
        <v>337</v>
      </c>
      <c r="Y55" s="653"/>
      <c r="Z55" s="653"/>
      <c r="AA55" s="433">
        <v>685</v>
      </c>
      <c r="AB55" s="433"/>
      <c r="AC55" s="433"/>
      <c r="AD55" s="433">
        <v>344</v>
      </c>
      <c r="AE55" s="147"/>
      <c r="AF55" s="147"/>
      <c r="AG55" s="147"/>
      <c r="AH55" s="147"/>
      <c r="AI55" s="147"/>
    </row>
    <row r="56" spans="1:35" ht="12" customHeight="1">
      <c r="A56" s="19"/>
      <c r="B56" s="211">
        <v>7</v>
      </c>
      <c r="C56" s="211"/>
      <c r="D56" s="211"/>
      <c r="E56" s="211"/>
      <c r="F56" s="31"/>
      <c r="G56" s="433">
        <v>518</v>
      </c>
      <c r="H56" s="433">
        <v>476</v>
      </c>
      <c r="I56" s="433">
        <v>476</v>
      </c>
      <c r="J56" s="433">
        <v>476</v>
      </c>
      <c r="K56" s="653">
        <v>263</v>
      </c>
      <c r="L56" s="653"/>
      <c r="M56" s="653"/>
      <c r="N56" s="653">
        <v>255</v>
      </c>
      <c r="O56" s="653"/>
      <c r="P56" s="653"/>
      <c r="Q56" s="433">
        <v>668</v>
      </c>
      <c r="R56" s="433"/>
      <c r="S56" s="433"/>
      <c r="T56" s="433"/>
      <c r="U56" s="653">
        <v>334</v>
      </c>
      <c r="V56" s="653"/>
      <c r="W56" s="653"/>
      <c r="X56" s="653">
        <v>334</v>
      </c>
      <c r="Y56" s="653"/>
      <c r="Z56" s="653"/>
      <c r="AA56" s="433">
        <v>714</v>
      </c>
      <c r="AB56" s="433"/>
      <c r="AC56" s="433"/>
      <c r="AD56" s="433">
        <v>361</v>
      </c>
      <c r="AE56" s="147"/>
      <c r="AF56" s="147"/>
      <c r="AG56" s="147"/>
      <c r="AH56" s="147"/>
      <c r="AI56" s="147"/>
    </row>
    <row r="57" spans="1:35" ht="12" customHeight="1">
      <c r="A57" s="19"/>
      <c r="B57" s="211">
        <v>8</v>
      </c>
      <c r="C57" s="211"/>
      <c r="D57" s="211"/>
      <c r="E57" s="211"/>
      <c r="F57" s="31"/>
      <c r="G57" s="433">
        <v>530</v>
      </c>
      <c r="H57" s="433">
        <v>544</v>
      </c>
      <c r="I57" s="433">
        <v>544</v>
      </c>
      <c r="J57" s="433">
        <v>544</v>
      </c>
      <c r="K57" s="653">
        <v>290</v>
      </c>
      <c r="L57" s="653"/>
      <c r="M57" s="653"/>
      <c r="N57" s="653">
        <v>240</v>
      </c>
      <c r="O57" s="653"/>
      <c r="P57" s="653"/>
      <c r="Q57" s="433">
        <v>661</v>
      </c>
      <c r="R57" s="433"/>
      <c r="S57" s="433"/>
      <c r="T57" s="433"/>
      <c r="U57" s="653">
        <v>349</v>
      </c>
      <c r="V57" s="653"/>
      <c r="W57" s="653"/>
      <c r="X57" s="653">
        <v>312</v>
      </c>
      <c r="Y57" s="653"/>
      <c r="Z57" s="653"/>
      <c r="AA57" s="433">
        <v>700</v>
      </c>
      <c r="AB57" s="433"/>
      <c r="AC57" s="433"/>
      <c r="AD57" s="433">
        <v>347</v>
      </c>
      <c r="AE57" s="147"/>
      <c r="AF57" s="147"/>
      <c r="AG57" s="147"/>
      <c r="AH57" s="147"/>
      <c r="AI57" s="147"/>
    </row>
    <row r="58" spans="1:35" ht="12" customHeight="1">
      <c r="A58" s="19"/>
      <c r="B58" s="211">
        <v>9</v>
      </c>
      <c r="C58" s="211"/>
      <c r="D58" s="211"/>
      <c r="E58" s="211"/>
      <c r="F58" s="31"/>
      <c r="G58" s="433">
        <v>493</v>
      </c>
      <c r="H58" s="433">
        <v>533</v>
      </c>
      <c r="I58" s="433">
        <v>533</v>
      </c>
      <c r="J58" s="433">
        <v>533</v>
      </c>
      <c r="K58" s="653">
        <v>255</v>
      </c>
      <c r="L58" s="653"/>
      <c r="M58" s="653"/>
      <c r="N58" s="653">
        <v>238</v>
      </c>
      <c r="O58" s="653"/>
      <c r="P58" s="653"/>
      <c r="Q58" s="433">
        <v>611</v>
      </c>
      <c r="R58" s="433"/>
      <c r="S58" s="433"/>
      <c r="T58" s="433"/>
      <c r="U58" s="653">
        <v>313</v>
      </c>
      <c r="V58" s="653"/>
      <c r="W58" s="653"/>
      <c r="X58" s="653">
        <v>298</v>
      </c>
      <c r="Y58" s="653"/>
      <c r="Z58" s="653"/>
      <c r="AA58" s="433">
        <v>723</v>
      </c>
      <c r="AB58" s="433"/>
      <c r="AC58" s="433"/>
      <c r="AD58" s="433">
        <v>366</v>
      </c>
      <c r="AE58" s="147"/>
      <c r="AF58" s="147"/>
      <c r="AG58" s="147"/>
      <c r="AH58" s="147"/>
      <c r="AI58" s="147"/>
    </row>
    <row r="59" spans="1:35" ht="12" customHeight="1">
      <c r="A59" s="19"/>
      <c r="B59" s="211" t="s">
        <v>264</v>
      </c>
      <c r="C59" s="211"/>
      <c r="D59" s="211"/>
      <c r="E59" s="211"/>
      <c r="F59" s="31"/>
      <c r="G59" s="433">
        <v>2888</v>
      </c>
      <c r="H59" s="433">
        <v>3148</v>
      </c>
      <c r="I59" s="433">
        <v>3148</v>
      </c>
      <c r="J59" s="433">
        <v>3148</v>
      </c>
      <c r="K59" s="653">
        <v>1474</v>
      </c>
      <c r="L59" s="653"/>
      <c r="M59" s="653"/>
      <c r="N59" s="653">
        <v>1414</v>
      </c>
      <c r="O59" s="653"/>
      <c r="P59" s="653"/>
      <c r="Q59" s="433">
        <v>2836</v>
      </c>
      <c r="R59" s="433"/>
      <c r="S59" s="433"/>
      <c r="T59" s="433"/>
      <c r="U59" s="653">
        <v>1441</v>
      </c>
      <c r="V59" s="653"/>
      <c r="W59" s="653"/>
      <c r="X59" s="653">
        <v>1395</v>
      </c>
      <c r="Y59" s="653"/>
      <c r="Z59" s="653"/>
      <c r="AA59" s="433">
        <v>3420</v>
      </c>
      <c r="AB59" s="433"/>
      <c r="AC59" s="433"/>
      <c r="AD59" s="433">
        <v>1732</v>
      </c>
      <c r="AE59" s="147"/>
      <c r="AF59" s="147"/>
      <c r="AG59" s="147"/>
      <c r="AH59" s="147"/>
      <c r="AI59" s="147"/>
    </row>
    <row r="60" spans="1:35" ht="12" customHeight="1">
      <c r="A60" s="19"/>
      <c r="B60" s="211">
        <v>10</v>
      </c>
      <c r="C60" s="211"/>
      <c r="D60" s="211"/>
      <c r="E60" s="211"/>
      <c r="F60" s="31"/>
      <c r="G60" s="433">
        <v>536</v>
      </c>
      <c r="H60" s="433">
        <v>595</v>
      </c>
      <c r="I60" s="433">
        <v>595</v>
      </c>
      <c r="J60" s="433">
        <v>595</v>
      </c>
      <c r="K60" s="653">
        <v>266</v>
      </c>
      <c r="L60" s="653"/>
      <c r="M60" s="653"/>
      <c r="N60" s="653">
        <v>270</v>
      </c>
      <c r="O60" s="653"/>
      <c r="P60" s="653"/>
      <c r="Q60" s="433">
        <v>571</v>
      </c>
      <c r="R60" s="433"/>
      <c r="S60" s="433"/>
      <c r="T60" s="433"/>
      <c r="U60" s="653">
        <v>295</v>
      </c>
      <c r="V60" s="653"/>
      <c r="W60" s="653"/>
      <c r="X60" s="653">
        <v>276</v>
      </c>
      <c r="Y60" s="653"/>
      <c r="Z60" s="653"/>
      <c r="AA60" s="433">
        <v>693</v>
      </c>
      <c r="AB60" s="433"/>
      <c r="AC60" s="433"/>
      <c r="AD60" s="433">
        <v>348</v>
      </c>
      <c r="AE60" s="147"/>
      <c r="AF60" s="147"/>
      <c r="AG60" s="147"/>
      <c r="AH60" s="147"/>
      <c r="AI60" s="147"/>
    </row>
    <row r="61" spans="1:35" ht="12" customHeight="1">
      <c r="A61" s="19"/>
      <c r="B61" s="211">
        <v>11</v>
      </c>
      <c r="C61" s="211"/>
      <c r="D61" s="211"/>
      <c r="E61" s="211"/>
      <c r="F61" s="31"/>
      <c r="G61" s="433">
        <v>558</v>
      </c>
      <c r="H61" s="433">
        <v>609</v>
      </c>
      <c r="I61" s="433">
        <v>609</v>
      </c>
      <c r="J61" s="433">
        <v>609</v>
      </c>
      <c r="K61" s="653">
        <v>292</v>
      </c>
      <c r="L61" s="653"/>
      <c r="M61" s="653"/>
      <c r="N61" s="653">
        <v>266</v>
      </c>
      <c r="O61" s="653"/>
      <c r="P61" s="653"/>
      <c r="Q61" s="433">
        <v>592</v>
      </c>
      <c r="R61" s="433"/>
      <c r="S61" s="433"/>
      <c r="T61" s="433"/>
      <c r="U61" s="653">
        <v>287</v>
      </c>
      <c r="V61" s="653"/>
      <c r="W61" s="653"/>
      <c r="X61" s="653">
        <v>305</v>
      </c>
      <c r="Y61" s="653"/>
      <c r="Z61" s="653"/>
      <c r="AA61" s="433">
        <v>696</v>
      </c>
      <c r="AB61" s="433"/>
      <c r="AC61" s="433"/>
      <c r="AD61" s="433">
        <v>334</v>
      </c>
      <c r="AE61" s="147"/>
      <c r="AF61" s="147"/>
      <c r="AG61" s="147"/>
      <c r="AH61" s="147"/>
      <c r="AI61" s="147"/>
    </row>
    <row r="62" spans="1:35" ht="12" customHeight="1">
      <c r="A62" s="19"/>
      <c r="B62" s="211">
        <v>12</v>
      </c>
      <c r="C62" s="211"/>
      <c r="D62" s="211"/>
      <c r="E62" s="211"/>
      <c r="F62" s="31"/>
      <c r="G62" s="433">
        <v>579</v>
      </c>
      <c r="H62" s="433">
        <v>625</v>
      </c>
      <c r="I62" s="433">
        <v>625</v>
      </c>
      <c r="J62" s="433">
        <v>625</v>
      </c>
      <c r="K62" s="653">
        <v>295</v>
      </c>
      <c r="L62" s="653"/>
      <c r="M62" s="653"/>
      <c r="N62" s="653">
        <v>284</v>
      </c>
      <c r="O62" s="653"/>
      <c r="P62" s="653"/>
      <c r="Q62" s="433">
        <v>552</v>
      </c>
      <c r="R62" s="433"/>
      <c r="S62" s="433"/>
      <c r="T62" s="433"/>
      <c r="U62" s="653">
        <v>271</v>
      </c>
      <c r="V62" s="653"/>
      <c r="W62" s="653"/>
      <c r="X62" s="653">
        <v>281</v>
      </c>
      <c r="Y62" s="653"/>
      <c r="Z62" s="653"/>
      <c r="AA62" s="433">
        <v>717</v>
      </c>
      <c r="AB62" s="433"/>
      <c r="AC62" s="433"/>
      <c r="AD62" s="433">
        <v>363</v>
      </c>
      <c r="AE62" s="147"/>
      <c r="AF62" s="147"/>
      <c r="AG62" s="147"/>
      <c r="AH62" s="147"/>
      <c r="AI62" s="147"/>
    </row>
    <row r="63" spans="1:35" ht="12" customHeight="1">
      <c r="A63" s="19"/>
      <c r="B63" s="211">
        <v>13</v>
      </c>
      <c r="C63" s="211"/>
      <c r="D63" s="211"/>
      <c r="E63" s="211"/>
      <c r="F63" s="31"/>
      <c r="G63" s="433">
        <v>610</v>
      </c>
      <c r="H63" s="433">
        <v>638</v>
      </c>
      <c r="I63" s="433">
        <v>638</v>
      </c>
      <c r="J63" s="433">
        <v>638</v>
      </c>
      <c r="K63" s="653">
        <v>301</v>
      </c>
      <c r="L63" s="653"/>
      <c r="M63" s="653"/>
      <c r="N63" s="653">
        <v>309</v>
      </c>
      <c r="O63" s="653"/>
      <c r="P63" s="653"/>
      <c r="Q63" s="433">
        <v>571</v>
      </c>
      <c r="R63" s="433"/>
      <c r="S63" s="433"/>
      <c r="T63" s="433"/>
      <c r="U63" s="653">
        <v>300</v>
      </c>
      <c r="V63" s="653"/>
      <c r="W63" s="653"/>
      <c r="X63" s="653">
        <v>271</v>
      </c>
      <c r="Y63" s="653"/>
      <c r="Z63" s="653"/>
      <c r="AA63" s="433">
        <v>675</v>
      </c>
      <c r="AB63" s="433"/>
      <c r="AC63" s="433"/>
      <c r="AD63" s="433">
        <v>358</v>
      </c>
      <c r="AE63" s="147"/>
      <c r="AF63" s="147"/>
      <c r="AG63" s="147"/>
      <c r="AH63" s="147"/>
      <c r="AI63" s="147"/>
    </row>
    <row r="64" spans="1:35" ht="12" customHeight="1">
      <c r="A64" s="19"/>
      <c r="B64" s="211">
        <v>14</v>
      </c>
      <c r="C64" s="211"/>
      <c r="D64" s="211"/>
      <c r="E64" s="211"/>
      <c r="F64" s="31"/>
      <c r="G64" s="433">
        <v>605</v>
      </c>
      <c r="H64" s="433">
        <v>681</v>
      </c>
      <c r="I64" s="433">
        <v>681</v>
      </c>
      <c r="J64" s="433">
        <v>681</v>
      </c>
      <c r="K64" s="653">
        <v>320</v>
      </c>
      <c r="L64" s="653"/>
      <c r="M64" s="653"/>
      <c r="N64" s="653">
        <v>285</v>
      </c>
      <c r="O64" s="653"/>
      <c r="P64" s="653"/>
      <c r="Q64" s="433">
        <v>550</v>
      </c>
      <c r="R64" s="433"/>
      <c r="S64" s="433"/>
      <c r="T64" s="433"/>
      <c r="U64" s="653">
        <v>288</v>
      </c>
      <c r="V64" s="653"/>
      <c r="W64" s="653"/>
      <c r="X64" s="653">
        <v>262</v>
      </c>
      <c r="Y64" s="653"/>
      <c r="Z64" s="653"/>
      <c r="AA64" s="433">
        <v>639</v>
      </c>
      <c r="AB64" s="433"/>
      <c r="AC64" s="433"/>
      <c r="AD64" s="433">
        <v>329</v>
      </c>
      <c r="AE64" s="147"/>
      <c r="AF64" s="147"/>
      <c r="AG64" s="147"/>
      <c r="AH64" s="147"/>
      <c r="AI64" s="147"/>
    </row>
    <row r="65" spans="1:35" ht="12" customHeight="1">
      <c r="A65" s="19"/>
      <c r="B65" s="211" t="s">
        <v>265</v>
      </c>
      <c r="C65" s="211"/>
      <c r="D65" s="211"/>
      <c r="E65" s="211"/>
      <c r="F65" s="31"/>
      <c r="G65" s="433">
        <v>5322</v>
      </c>
      <c r="H65" s="433">
        <v>5886</v>
      </c>
      <c r="I65" s="433">
        <v>5886</v>
      </c>
      <c r="J65" s="433">
        <v>5886</v>
      </c>
      <c r="K65" s="653">
        <v>2751</v>
      </c>
      <c r="L65" s="653"/>
      <c r="M65" s="653"/>
      <c r="N65" s="653">
        <v>2571</v>
      </c>
      <c r="O65" s="653"/>
      <c r="P65" s="653"/>
      <c r="Q65" s="433">
        <v>5150</v>
      </c>
      <c r="R65" s="433"/>
      <c r="S65" s="433"/>
      <c r="T65" s="433"/>
      <c r="U65" s="653">
        <v>2707</v>
      </c>
      <c r="V65" s="653"/>
      <c r="W65" s="653"/>
      <c r="X65" s="653">
        <v>2443</v>
      </c>
      <c r="Y65" s="653"/>
      <c r="Z65" s="653"/>
      <c r="AA65" s="433">
        <v>6167</v>
      </c>
      <c r="AB65" s="433"/>
      <c r="AC65" s="433"/>
      <c r="AD65" s="433">
        <v>3560</v>
      </c>
      <c r="AE65" s="147"/>
      <c r="AF65" s="147"/>
      <c r="AG65" s="147"/>
      <c r="AH65" s="147"/>
      <c r="AI65" s="147"/>
    </row>
    <row r="66" spans="1:35" ht="12" customHeight="1">
      <c r="A66" s="19"/>
      <c r="B66" s="211">
        <v>15</v>
      </c>
      <c r="C66" s="211"/>
      <c r="D66" s="211"/>
      <c r="E66" s="211"/>
      <c r="F66" s="31"/>
      <c r="G66" s="433">
        <v>659</v>
      </c>
      <c r="H66" s="433">
        <v>774</v>
      </c>
      <c r="I66" s="433">
        <v>774</v>
      </c>
      <c r="J66" s="433">
        <v>774</v>
      </c>
      <c r="K66" s="653">
        <v>331</v>
      </c>
      <c r="L66" s="653"/>
      <c r="M66" s="653"/>
      <c r="N66" s="653">
        <v>328</v>
      </c>
      <c r="O66" s="653"/>
      <c r="P66" s="653"/>
      <c r="Q66" s="433">
        <v>593</v>
      </c>
      <c r="R66" s="433"/>
      <c r="S66" s="433"/>
      <c r="T66" s="433"/>
      <c r="U66" s="653">
        <v>296</v>
      </c>
      <c r="V66" s="653"/>
      <c r="W66" s="653"/>
      <c r="X66" s="653">
        <v>297</v>
      </c>
      <c r="Y66" s="653"/>
      <c r="Z66" s="653"/>
      <c r="AA66" s="433">
        <v>674</v>
      </c>
      <c r="AB66" s="433"/>
      <c r="AC66" s="433"/>
      <c r="AD66" s="433">
        <v>346</v>
      </c>
      <c r="AE66" s="147"/>
      <c r="AF66" s="147"/>
      <c r="AG66" s="147"/>
      <c r="AH66" s="147"/>
      <c r="AI66" s="147"/>
    </row>
    <row r="67" spans="1:35" ht="12" customHeight="1">
      <c r="A67" s="19"/>
      <c r="B67" s="211">
        <v>16</v>
      </c>
      <c r="C67" s="211"/>
      <c r="D67" s="211"/>
      <c r="E67" s="211"/>
      <c r="F67" s="31"/>
      <c r="G67" s="433">
        <v>679</v>
      </c>
      <c r="H67" s="433">
        <v>859</v>
      </c>
      <c r="I67" s="433">
        <v>859</v>
      </c>
      <c r="J67" s="433">
        <v>859</v>
      </c>
      <c r="K67" s="653">
        <v>338</v>
      </c>
      <c r="L67" s="653"/>
      <c r="M67" s="653"/>
      <c r="N67" s="653">
        <v>341</v>
      </c>
      <c r="O67" s="653"/>
      <c r="P67" s="653"/>
      <c r="Q67" s="433">
        <v>610</v>
      </c>
      <c r="R67" s="433"/>
      <c r="S67" s="433"/>
      <c r="T67" s="433"/>
      <c r="U67" s="653">
        <v>321</v>
      </c>
      <c r="V67" s="653"/>
      <c r="W67" s="653"/>
      <c r="X67" s="653">
        <v>289</v>
      </c>
      <c r="Y67" s="653"/>
      <c r="Z67" s="653"/>
      <c r="AA67" s="433">
        <v>764</v>
      </c>
      <c r="AB67" s="433"/>
      <c r="AC67" s="433"/>
      <c r="AD67" s="433">
        <v>398</v>
      </c>
      <c r="AE67" s="147"/>
      <c r="AF67" s="147"/>
      <c r="AG67" s="147"/>
      <c r="AH67" s="147"/>
      <c r="AI67" s="147"/>
    </row>
    <row r="68" spans="1:35" ht="12" customHeight="1">
      <c r="A68" s="19"/>
      <c r="B68" s="211">
        <v>17</v>
      </c>
      <c r="C68" s="211"/>
      <c r="D68" s="211"/>
      <c r="E68" s="211"/>
      <c r="F68" s="31"/>
      <c r="G68" s="433">
        <v>708</v>
      </c>
      <c r="H68" s="433">
        <v>889</v>
      </c>
      <c r="I68" s="433">
        <v>889</v>
      </c>
      <c r="J68" s="433">
        <v>889</v>
      </c>
      <c r="K68" s="653">
        <v>358</v>
      </c>
      <c r="L68" s="653"/>
      <c r="M68" s="653"/>
      <c r="N68" s="653">
        <v>350</v>
      </c>
      <c r="O68" s="653"/>
      <c r="P68" s="653"/>
      <c r="Q68" s="433">
        <v>615</v>
      </c>
      <c r="R68" s="433"/>
      <c r="S68" s="433"/>
      <c r="T68" s="433"/>
      <c r="U68" s="653">
        <v>332</v>
      </c>
      <c r="V68" s="653"/>
      <c r="W68" s="653"/>
      <c r="X68" s="653">
        <v>283</v>
      </c>
      <c r="Y68" s="653"/>
      <c r="Z68" s="653"/>
      <c r="AA68" s="433">
        <v>946</v>
      </c>
      <c r="AB68" s="433"/>
      <c r="AC68" s="433"/>
      <c r="AD68" s="433">
        <v>556</v>
      </c>
      <c r="AE68" s="147"/>
      <c r="AF68" s="147"/>
      <c r="AG68" s="147"/>
      <c r="AH68" s="147"/>
      <c r="AI68" s="147"/>
    </row>
    <row r="69" spans="1:35" ht="12" customHeight="1">
      <c r="A69" s="19"/>
      <c r="B69" s="211">
        <v>18</v>
      </c>
      <c r="C69" s="211"/>
      <c r="D69" s="211"/>
      <c r="E69" s="211"/>
      <c r="F69" s="31"/>
      <c r="G69" s="433">
        <v>1236</v>
      </c>
      <c r="H69" s="433">
        <v>1342</v>
      </c>
      <c r="I69" s="433">
        <v>1342</v>
      </c>
      <c r="J69" s="433">
        <v>1342</v>
      </c>
      <c r="K69" s="653">
        <v>645</v>
      </c>
      <c r="L69" s="653"/>
      <c r="M69" s="653"/>
      <c r="N69" s="653">
        <v>591</v>
      </c>
      <c r="O69" s="653"/>
      <c r="P69" s="653"/>
      <c r="Q69" s="433">
        <v>1271</v>
      </c>
      <c r="R69" s="433"/>
      <c r="S69" s="433"/>
      <c r="T69" s="433"/>
      <c r="U69" s="653">
        <v>644</v>
      </c>
      <c r="V69" s="653"/>
      <c r="W69" s="653"/>
      <c r="X69" s="653">
        <v>627</v>
      </c>
      <c r="Y69" s="653"/>
      <c r="Z69" s="653"/>
      <c r="AA69" s="433">
        <v>1581</v>
      </c>
      <c r="AB69" s="433"/>
      <c r="AC69" s="433"/>
      <c r="AD69" s="433">
        <v>935</v>
      </c>
      <c r="AE69" s="147"/>
      <c r="AF69" s="147"/>
      <c r="AG69" s="147"/>
      <c r="AH69" s="147"/>
      <c r="AI69" s="147"/>
    </row>
    <row r="70" spans="1:35" ht="12" customHeight="1">
      <c r="A70" s="19"/>
      <c r="B70" s="211">
        <v>19</v>
      </c>
      <c r="C70" s="211"/>
      <c r="D70" s="211"/>
      <c r="E70" s="211"/>
      <c r="F70" s="31"/>
      <c r="G70" s="433">
        <v>2040</v>
      </c>
      <c r="H70" s="433">
        <v>2022</v>
      </c>
      <c r="I70" s="433">
        <v>2022</v>
      </c>
      <c r="J70" s="433">
        <v>2022</v>
      </c>
      <c r="K70" s="653">
        <v>1079</v>
      </c>
      <c r="L70" s="653"/>
      <c r="M70" s="653"/>
      <c r="N70" s="653">
        <v>961</v>
      </c>
      <c r="O70" s="653"/>
      <c r="P70" s="653"/>
      <c r="Q70" s="433">
        <v>2061</v>
      </c>
      <c r="R70" s="433"/>
      <c r="S70" s="433"/>
      <c r="T70" s="433"/>
      <c r="U70" s="653">
        <v>1114</v>
      </c>
      <c r="V70" s="653"/>
      <c r="W70" s="653"/>
      <c r="X70" s="653">
        <v>947</v>
      </c>
      <c r="Y70" s="653"/>
      <c r="Z70" s="653"/>
      <c r="AA70" s="433">
        <v>2202</v>
      </c>
      <c r="AB70" s="433"/>
      <c r="AC70" s="433"/>
      <c r="AD70" s="433">
        <v>1325</v>
      </c>
      <c r="AE70" s="147"/>
      <c r="AF70" s="147"/>
      <c r="AG70" s="147"/>
      <c r="AH70" s="147"/>
      <c r="AI70" s="147"/>
    </row>
    <row r="71" spans="1:35" ht="12" customHeight="1">
      <c r="A71" s="19"/>
      <c r="B71" s="211" t="s">
        <v>266</v>
      </c>
      <c r="C71" s="211"/>
      <c r="D71" s="211"/>
      <c r="E71" s="211"/>
      <c r="F71" s="31"/>
      <c r="G71" s="433">
        <v>6726</v>
      </c>
      <c r="H71" s="433">
        <v>6547</v>
      </c>
      <c r="I71" s="433">
        <v>6547</v>
      </c>
      <c r="J71" s="433">
        <v>6547</v>
      </c>
      <c r="K71" s="653">
        <v>3985</v>
      </c>
      <c r="L71" s="653"/>
      <c r="M71" s="653"/>
      <c r="N71" s="653">
        <v>2741</v>
      </c>
      <c r="O71" s="653"/>
      <c r="P71" s="653"/>
      <c r="Q71" s="433">
        <v>6161</v>
      </c>
      <c r="R71" s="433"/>
      <c r="S71" s="433"/>
      <c r="T71" s="433"/>
      <c r="U71" s="653">
        <v>3448</v>
      </c>
      <c r="V71" s="653"/>
      <c r="W71" s="653"/>
      <c r="X71" s="653">
        <v>2713</v>
      </c>
      <c r="Y71" s="653"/>
      <c r="Z71" s="653"/>
      <c r="AA71" s="433">
        <v>5759</v>
      </c>
      <c r="AB71" s="433"/>
      <c r="AC71" s="433"/>
      <c r="AD71" s="433">
        <v>3429</v>
      </c>
      <c r="AE71" s="147"/>
      <c r="AF71" s="147"/>
      <c r="AG71" s="147"/>
      <c r="AH71" s="147"/>
      <c r="AI71" s="147"/>
    </row>
    <row r="72" spans="1:35" ht="12" customHeight="1">
      <c r="A72" s="19"/>
      <c r="B72" s="211">
        <v>20</v>
      </c>
      <c r="C72" s="211"/>
      <c r="D72" s="211"/>
      <c r="E72" s="211"/>
      <c r="F72" s="31"/>
      <c r="G72" s="433">
        <v>2001</v>
      </c>
      <c r="H72" s="433">
        <v>1915</v>
      </c>
      <c r="I72" s="433">
        <v>1915</v>
      </c>
      <c r="J72" s="433">
        <v>1915</v>
      </c>
      <c r="K72" s="653">
        <v>1215</v>
      </c>
      <c r="L72" s="653"/>
      <c r="M72" s="653"/>
      <c r="N72" s="653">
        <v>786</v>
      </c>
      <c r="O72" s="653"/>
      <c r="P72" s="653"/>
      <c r="Q72" s="433">
        <v>2066</v>
      </c>
      <c r="R72" s="433"/>
      <c r="S72" s="433"/>
      <c r="T72" s="433"/>
      <c r="U72" s="653">
        <v>1145</v>
      </c>
      <c r="V72" s="653"/>
      <c r="W72" s="653"/>
      <c r="X72" s="653">
        <v>921</v>
      </c>
      <c r="Y72" s="653"/>
      <c r="Z72" s="653"/>
      <c r="AA72" s="433">
        <v>1989</v>
      </c>
      <c r="AB72" s="433"/>
      <c r="AC72" s="433"/>
      <c r="AD72" s="433">
        <v>1219</v>
      </c>
      <c r="AE72" s="147"/>
      <c r="AF72" s="147"/>
      <c r="AG72" s="147"/>
      <c r="AH72" s="147"/>
      <c r="AI72" s="147"/>
    </row>
    <row r="73" spans="1:35" ht="12" customHeight="1">
      <c r="A73" s="19"/>
      <c r="B73" s="211">
        <v>21</v>
      </c>
      <c r="C73" s="211"/>
      <c r="D73" s="211"/>
      <c r="E73" s="211"/>
      <c r="F73" s="31"/>
      <c r="G73" s="433">
        <v>1478</v>
      </c>
      <c r="H73" s="433">
        <v>1580</v>
      </c>
      <c r="I73" s="433">
        <v>1580</v>
      </c>
      <c r="J73" s="433">
        <v>1580</v>
      </c>
      <c r="K73" s="653">
        <v>897</v>
      </c>
      <c r="L73" s="653"/>
      <c r="M73" s="653"/>
      <c r="N73" s="653">
        <v>581</v>
      </c>
      <c r="O73" s="653"/>
      <c r="P73" s="653"/>
      <c r="Q73" s="433">
        <v>1441</v>
      </c>
      <c r="R73" s="433"/>
      <c r="S73" s="433"/>
      <c r="T73" s="433"/>
      <c r="U73" s="653">
        <v>798</v>
      </c>
      <c r="V73" s="653"/>
      <c r="W73" s="653"/>
      <c r="X73" s="653">
        <v>643</v>
      </c>
      <c r="Y73" s="653"/>
      <c r="Z73" s="653"/>
      <c r="AA73" s="433">
        <v>1289</v>
      </c>
      <c r="AB73" s="433"/>
      <c r="AC73" s="433"/>
      <c r="AD73" s="433">
        <v>783</v>
      </c>
      <c r="AE73" s="147"/>
      <c r="AF73" s="147"/>
      <c r="AG73" s="147"/>
      <c r="AH73" s="147"/>
      <c r="AI73" s="147"/>
    </row>
    <row r="74" spans="1:35" ht="12" customHeight="1">
      <c r="A74" s="19"/>
      <c r="B74" s="211">
        <v>22</v>
      </c>
      <c r="C74" s="211"/>
      <c r="D74" s="211"/>
      <c r="E74" s="211"/>
      <c r="F74" s="31"/>
      <c r="G74" s="433">
        <v>1213</v>
      </c>
      <c r="H74" s="433">
        <v>1217</v>
      </c>
      <c r="I74" s="433">
        <v>1217</v>
      </c>
      <c r="J74" s="433">
        <v>1217</v>
      </c>
      <c r="K74" s="653">
        <v>732</v>
      </c>
      <c r="L74" s="653"/>
      <c r="M74" s="653"/>
      <c r="N74" s="653">
        <v>481</v>
      </c>
      <c r="O74" s="653"/>
      <c r="P74" s="653"/>
      <c r="Q74" s="433">
        <v>1112</v>
      </c>
      <c r="R74" s="433"/>
      <c r="S74" s="433"/>
      <c r="T74" s="433"/>
      <c r="U74" s="653">
        <v>636</v>
      </c>
      <c r="V74" s="653"/>
      <c r="W74" s="653"/>
      <c r="X74" s="653">
        <v>476</v>
      </c>
      <c r="Y74" s="653"/>
      <c r="Z74" s="653"/>
      <c r="AA74" s="433">
        <v>1073</v>
      </c>
      <c r="AB74" s="433"/>
      <c r="AC74" s="433"/>
      <c r="AD74" s="433">
        <v>634</v>
      </c>
      <c r="AE74" s="147"/>
      <c r="AF74" s="147"/>
      <c r="AG74" s="147"/>
      <c r="AH74" s="147"/>
      <c r="AI74" s="147"/>
    </row>
    <row r="75" spans="1:35" ht="12" customHeight="1">
      <c r="A75" s="19"/>
      <c r="B75" s="211">
        <v>23</v>
      </c>
      <c r="C75" s="211"/>
      <c r="D75" s="211"/>
      <c r="E75" s="211"/>
      <c r="F75" s="31"/>
      <c r="G75" s="433">
        <v>1039</v>
      </c>
      <c r="H75" s="433">
        <v>1007</v>
      </c>
      <c r="I75" s="433">
        <v>1007</v>
      </c>
      <c r="J75" s="433">
        <v>1007</v>
      </c>
      <c r="K75" s="653">
        <v>608</v>
      </c>
      <c r="L75" s="653"/>
      <c r="M75" s="653"/>
      <c r="N75" s="653">
        <v>431</v>
      </c>
      <c r="O75" s="653"/>
      <c r="P75" s="653"/>
      <c r="Q75" s="433">
        <v>828</v>
      </c>
      <c r="R75" s="433"/>
      <c r="S75" s="433"/>
      <c r="T75" s="433"/>
      <c r="U75" s="653">
        <v>501</v>
      </c>
      <c r="V75" s="653"/>
      <c r="W75" s="653"/>
      <c r="X75" s="653">
        <v>327</v>
      </c>
      <c r="Y75" s="653"/>
      <c r="Z75" s="653"/>
      <c r="AA75" s="433">
        <v>789</v>
      </c>
      <c r="AB75" s="433"/>
      <c r="AC75" s="433"/>
      <c r="AD75" s="433">
        <v>439</v>
      </c>
      <c r="AE75" s="147"/>
      <c r="AF75" s="147"/>
      <c r="AG75" s="147"/>
      <c r="AH75" s="147"/>
      <c r="AI75" s="147"/>
    </row>
    <row r="76" spans="1:35" ht="12" customHeight="1">
      <c r="A76" s="19"/>
      <c r="B76" s="211">
        <v>24</v>
      </c>
      <c r="C76" s="211"/>
      <c r="D76" s="211"/>
      <c r="E76" s="211"/>
      <c r="F76" s="31"/>
      <c r="G76" s="433">
        <v>995</v>
      </c>
      <c r="H76" s="433">
        <v>828</v>
      </c>
      <c r="I76" s="433">
        <v>828</v>
      </c>
      <c r="J76" s="433">
        <v>828</v>
      </c>
      <c r="K76" s="653">
        <v>533</v>
      </c>
      <c r="L76" s="653"/>
      <c r="M76" s="653"/>
      <c r="N76" s="653">
        <v>462</v>
      </c>
      <c r="O76" s="653"/>
      <c r="P76" s="653"/>
      <c r="Q76" s="433">
        <v>714</v>
      </c>
      <c r="R76" s="433"/>
      <c r="S76" s="433"/>
      <c r="T76" s="433"/>
      <c r="U76" s="653">
        <v>368</v>
      </c>
      <c r="V76" s="653"/>
      <c r="W76" s="653"/>
      <c r="X76" s="653">
        <v>346</v>
      </c>
      <c r="Y76" s="653"/>
      <c r="Z76" s="653"/>
      <c r="AA76" s="433">
        <v>619</v>
      </c>
      <c r="AB76" s="433"/>
      <c r="AC76" s="433"/>
      <c r="AD76" s="433">
        <v>354</v>
      </c>
      <c r="AE76" s="147"/>
      <c r="AF76" s="147"/>
      <c r="AG76" s="147"/>
      <c r="AH76" s="147"/>
      <c r="AI76" s="147"/>
    </row>
    <row r="77" spans="1:35" ht="12" customHeight="1">
      <c r="A77" s="19"/>
      <c r="B77" s="211" t="s">
        <v>267</v>
      </c>
      <c r="C77" s="211"/>
      <c r="D77" s="211"/>
      <c r="E77" s="211"/>
      <c r="F77" s="31"/>
      <c r="G77" s="433">
        <v>4623</v>
      </c>
      <c r="H77" s="433">
        <v>2991</v>
      </c>
      <c r="I77" s="433">
        <v>2991</v>
      </c>
      <c r="J77" s="433">
        <v>2991</v>
      </c>
      <c r="K77" s="653">
        <v>2278</v>
      </c>
      <c r="L77" s="653"/>
      <c r="M77" s="653"/>
      <c r="N77" s="653">
        <v>2345</v>
      </c>
      <c r="O77" s="653"/>
      <c r="P77" s="653"/>
      <c r="Q77" s="433">
        <v>3863</v>
      </c>
      <c r="R77" s="433"/>
      <c r="S77" s="433"/>
      <c r="T77" s="433"/>
      <c r="U77" s="653">
        <v>1890</v>
      </c>
      <c r="V77" s="653"/>
      <c r="W77" s="653"/>
      <c r="X77" s="653">
        <v>1973</v>
      </c>
      <c r="Y77" s="653"/>
      <c r="Z77" s="653"/>
      <c r="AA77" s="433">
        <v>2939</v>
      </c>
      <c r="AB77" s="433"/>
      <c r="AC77" s="433"/>
      <c r="AD77" s="433">
        <v>1394</v>
      </c>
      <c r="AE77" s="147"/>
      <c r="AF77" s="147"/>
      <c r="AG77" s="147"/>
      <c r="AH77" s="147"/>
      <c r="AI77" s="147"/>
    </row>
    <row r="78" spans="1:35" ht="12" customHeight="1">
      <c r="A78" s="19"/>
      <c r="B78" s="211">
        <v>25</v>
      </c>
      <c r="C78" s="211"/>
      <c r="D78" s="211"/>
      <c r="E78" s="211"/>
      <c r="F78" s="31"/>
      <c r="G78" s="433">
        <v>950</v>
      </c>
      <c r="H78" s="433">
        <v>762</v>
      </c>
      <c r="I78" s="433">
        <v>762</v>
      </c>
      <c r="J78" s="433">
        <v>762</v>
      </c>
      <c r="K78" s="653">
        <v>480</v>
      </c>
      <c r="L78" s="653"/>
      <c r="M78" s="653"/>
      <c r="N78" s="653">
        <v>470</v>
      </c>
      <c r="O78" s="653"/>
      <c r="P78" s="653"/>
      <c r="Q78" s="433">
        <v>717</v>
      </c>
      <c r="R78" s="433"/>
      <c r="S78" s="433"/>
      <c r="T78" s="433"/>
      <c r="U78" s="653">
        <v>370</v>
      </c>
      <c r="V78" s="653"/>
      <c r="W78" s="653"/>
      <c r="X78" s="653">
        <v>347</v>
      </c>
      <c r="Y78" s="653"/>
      <c r="Z78" s="653"/>
      <c r="AA78" s="433">
        <v>580</v>
      </c>
      <c r="AB78" s="433"/>
      <c r="AC78" s="433"/>
      <c r="AD78" s="433">
        <v>272</v>
      </c>
      <c r="AE78" s="147"/>
      <c r="AF78" s="147"/>
      <c r="AG78" s="147"/>
      <c r="AH78" s="147"/>
      <c r="AI78" s="147"/>
    </row>
    <row r="79" spans="1:35" ht="12" customHeight="1">
      <c r="A79" s="19"/>
      <c r="B79" s="211">
        <v>26</v>
      </c>
      <c r="C79" s="211"/>
      <c r="D79" s="211"/>
      <c r="E79" s="211"/>
      <c r="F79" s="31"/>
      <c r="G79" s="433">
        <v>948</v>
      </c>
      <c r="H79" s="433">
        <v>671</v>
      </c>
      <c r="I79" s="433">
        <v>671</v>
      </c>
      <c r="J79" s="433">
        <v>671</v>
      </c>
      <c r="K79" s="653">
        <v>441</v>
      </c>
      <c r="L79" s="653"/>
      <c r="M79" s="653"/>
      <c r="N79" s="653">
        <v>507</v>
      </c>
      <c r="O79" s="653"/>
      <c r="P79" s="653"/>
      <c r="Q79" s="433">
        <v>743</v>
      </c>
      <c r="R79" s="433"/>
      <c r="S79" s="433"/>
      <c r="T79" s="433"/>
      <c r="U79" s="653">
        <v>359</v>
      </c>
      <c r="V79" s="653"/>
      <c r="W79" s="653"/>
      <c r="X79" s="653">
        <v>384</v>
      </c>
      <c r="Y79" s="653"/>
      <c r="Z79" s="653"/>
      <c r="AA79" s="433">
        <v>581</v>
      </c>
      <c r="AB79" s="433"/>
      <c r="AC79" s="433"/>
      <c r="AD79" s="433">
        <v>273</v>
      </c>
      <c r="AE79" s="147"/>
      <c r="AF79" s="147"/>
      <c r="AG79" s="147"/>
      <c r="AH79" s="147"/>
      <c r="AI79" s="147"/>
    </row>
    <row r="80" spans="1:35" ht="12" customHeight="1">
      <c r="A80" s="19"/>
      <c r="B80" s="211">
        <v>27</v>
      </c>
      <c r="C80" s="211"/>
      <c r="D80" s="211"/>
      <c r="E80" s="211"/>
      <c r="F80" s="31"/>
      <c r="G80" s="433">
        <v>952</v>
      </c>
      <c r="H80" s="433">
        <v>588</v>
      </c>
      <c r="I80" s="433">
        <v>588</v>
      </c>
      <c r="J80" s="433">
        <v>588</v>
      </c>
      <c r="K80" s="653">
        <v>459</v>
      </c>
      <c r="L80" s="653"/>
      <c r="M80" s="653"/>
      <c r="N80" s="653">
        <v>493</v>
      </c>
      <c r="O80" s="653"/>
      <c r="P80" s="653"/>
      <c r="Q80" s="433">
        <v>757</v>
      </c>
      <c r="R80" s="433"/>
      <c r="S80" s="433"/>
      <c r="T80" s="433"/>
      <c r="U80" s="653">
        <v>377</v>
      </c>
      <c r="V80" s="653"/>
      <c r="W80" s="653"/>
      <c r="X80" s="653">
        <v>380</v>
      </c>
      <c r="Y80" s="653"/>
      <c r="Z80" s="653"/>
      <c r="AA80" s="433">
        <v>567</v>
      </c>
      <c r="AB80" s="433"/>
      <c r="AC80" s="433"/>
      <c r="AD80" s="433">
        <v>267</v>
      </c>
      <c r="AE80" s="147"/>
      <c r="AF80" s="147"/>
      <c r="AG80" s="147"/>
      <c r="AH80" s="147"/>
      <c r="AI80" s="147"/>
    </row>
    <row r="81" spans="1:35" ht="12" customHeight="1">
      <c r="A81" s="19"/>
      <c r="B81" s="211">
        <v>28</v>
      </c>
      <c r="C81" s="211"/>
      <c r="D81" s="211"/>
      <c r="E81" s="211"/>
      <c r="F81" s="31"/>
      <c r="G81" s="433">
        <v>913</v>
      </c>
      <c r="H81" s="433">
        <v>534</v>
      </c>
      <c r="I81" s="433">
        <v>534</v>
      </c>
      <c r="J81" s="433">
        <v>534</v>
      </c>
      <c r="K81" s="653">
        <v>449</v>
      </c>
      <c r="L81" s="653"/>
      <c r="M81" s="653"/>
      <c r="N81" s="653">
        <v>464</v>
      </c>
      <c r="O81" s="653"/>
      <c r="P81" s="653"/>
      <c r="Q81" s="433">
        <v>762</v>
      </c>
      <c r="R81" s="433"/>
      <c r="S81" s="433"/>
      <c r="T81" s="433"/>
      <c r="U81" s="653">
        <v>344</v>
      </c>
      <c r="V81" s="653"/>
      <c r="W81" s="653"/>
      <c r="X81" s="653">
        <v>418</v>
      </c>
      <c r="Y81" s="653"/>
      <c r="Z81" s="653"/>
      <c r="AA81" s="433">
        <v>579</v>
      </c>
      <c r="AB81" s="433"/>
      <c r="AC81" s="433"/>
      <c r="AD81" s="433">
        <v>288</v>
      </c>
      <c r="AE81" s="147"/>
      <c r="AF81" s="147"/>
      <c r="AG81" s="147"/>
      <c r="AH81" s="147"/>
      <c r="AI81" s="147"/>
    </row>
    <row r="82" spans="1:35" ht="12" customHeight="1">
      <c r="A82" s="19"/>
      <c r="B82" s="211">
        <v>29</v>
      </c>
      <c r="C82" s="211"/>
      <c r="D82" s="211"/>
      <c r="E82" s="211"/>
      <c r="F82" s="31"/>
      <c r="G82" s="433">
        <v>860</v>
      </c>
      <c r="H82" s="433">
        <v>436</v>
      </c>
      <c r="I82" s="433">
        <v>436</v>
      </c>
      <c r="J82" s="433">
        <v>436</v>
      </c>
      <c r="K82" s="653">
        <v>449</v>
      </c>
      <c r="L82" s="653"/>
      <c r="M82" s="653"/>
      <c r="N82" s="653">
        <v>411</v>
      </c>
      <c r="O82" s="653"/>
      <c r="P82" s="653"/>
      <c r="Q82" s="433">
        <v>884</v>
      </c>
      <c r="R82" s="433"/>
      <c r="S82" s="433"/>
      <c r="T82" s="433"/>
      <c r="U82" s="653">
        <v>440</v>
      </c>
      <c r="V82" s="653"/>
      <c r="W82" s="653"/>
      <c r="X82" s="653">
        <v>444</v>
      </c>
      <c r="Y82" s="653"/>
      <c r="Z82" s="653"/>
      <c r="AA82" s="433">
        <v>632</v>
      </c>
      <c r="AB82" s="433"/>
      <c r="AC82" s="433"/>
      <c r="AD82" s="433">
        <v>294</v>
      </c>
      <c r="AE82" s="147"/>
      <c r="AF82" s="147"/>
      <c r="AG82" s="147"/>
      <c r="AH82" s="147"/>
      <c r="AI82" s="147"/>
    </row>
    <row r="83" spans="1:35" ht="12" customHeight="1">
      <c r="A83" s="19"/>
      <c r="B83" s="211" t="s">
        <v>268</v>
      </c>
      <c r="C83" s="211"/>
      <c r="D83" s="211"/>
      <c r="E83" s="211"/>
      <c r="F83" s="31"/>
      <c r="G83" s="433">
        <v>3709</v>
      </c>
      <c r="H83" s="433">
        <v>2598</v>
      </c>
      <c r="I83" s="433">
        <v>2598</v>
      </c>
      <c r="J83" s="433">
        <v>2598</v>
      </c>
      <c r="K83" s="653">
        <v>1784</v>
      </c>
      <c r="L83" s="653"/>
      <c r="M83" s="653"/>
      <c r="N83" s="653">
        <v>1925</v>
      </c>
      <c r="O83" s="653"/>
      <c r="P83" s="653"/>
      <c r="Q83" s="433">
        <v>5058</v>
      </c>
      <c r="R83" s="433"/>
      <c r="S83" s="433"/>
      <c r="T83" s="433"/>
      <c r="U83" s="653">
        <v>2517</v>
      </c>
      <c r="V83" s="653"/>
      <c r="W83" s="653"/>
      <c r="X83" s="653">
        <v>2541</v>
      </c>
      <c r="Y83" s="653"/>
      <c r="Z83" s="653"/>
      <c r="AA83" s="433">
        <v>4088</v>
      </c>
      <c r="AB83" s="433"/>
      <c r="AC83" s="433"/>
      <c r="AD83" s="433">
        <v>1949</v>
      </c>
      <c r="AE83" s="147"/>
      <c r="AF83" s="147"/>
      <c r="AG83" s="147"/>
      <c r="AH83" s="147"/>
      <c r="AI83" s="147"/>
    </row>
    <row r="84" spans="1:35" ht="12" customHeight="1">
      <c r="A84" s="19"/>
      <c r="B84" s="211">
        <v>30</v>
      </c>
      <c r="C84" s="211"/>
      <c r="D84" s="211"/>
      <c r="E84" s="211"/>
      <c r="F84" s="31"/>
      <c r="G84" s="433">
        <v>851</v>
      </c>
      <c r="H84" s="433">
        <v>552</v>
      </c>
      <c r="I84" s="433">
        <v>552</v>
      </c>
      <c r="J84" s="433">
        <v>552</v>
      </c>
      <c r="K84" s="653">
        <v>407</v>
      </c>
      <c r="L84" s="653"/>
      <c r="M84" s="653"/>
      <c r="N84" s="653">
        <v>444</v>
      </c>
      <c r="O84" s="653"/>
      <c r="P84" s="653"/>
      <c r="Q84" s="433">
        <v>929</v>
      </c>
      <c r="R84" s="433"/>
      <c r="S84" s="433"/>
      <c r="T84" s="433"/>
      <c r="U84" s="653">
        <v>465</v>
      </c>
      <c r="V84" s="653"/>
      <c r="W84" s="653"/>
      <c r="X84" s="653">
        <v>464</v>
      </c>
      <c r="Y84" s="653"/>
      <c r="Z84" s="653"/>
      <c r="AA84" s="433">
        <v>695</v>
      </c>
      <c r="AB84" s="433"/>
      <c r="AC84" s="433"/>
      <c r="AD84" s="433">
        <v>351</v>
      </c>
      <c r="AE84" s="147"/>
      <c r="AF84" s="147"/>
      <c r="AG84" s="147"/>
      <c r="AH84" s="147"/>
      <c r="AI84" s="147"/>
    </row>
    <row r="85" spans="1:35" ht="12" customHeight="1">
      <c r="A85" s="19"/>
      <c r="B85" s="211">
        <v>31</v>
      </c>
      <c r="C85" s="211"/>
      <c r="D85" s="211"/>
      <c r="E85" s="211"/>
      <c r="F85" s="31"/>
      <c r="G85" s="433">
        <v>850</v>
      </c>
      <c r="H85" s="433">
        <v>562</v>
      </c>
      <c r="I85" s="433">
        <v>562</v>
      </c>
      <c r="J85" s="433">
        <v>562</v>
      </c>
      <c r="K85" s="653">
        <v>417</v>
      </c>
      <c r="L85" s="653"/>
      <c r="M85" s="653"/>
      <c r="N85" s="653">
        <v>433</v>
      </c>
      <c r="O85" s="653"/>
      <c r="P85" s="653"/>
      <c r="Q85" s="433">
        <v>1042</v>
      </c>
      <c r="R85" s="433"/>
      <c r="S85" s="433"/>
      <c r="T85" s="433"/>
      <c r="U85" s="653">
        <v>510</v>
      </c>
      <c r="V85" s="653"/>
      <c r="W85" s="653"/>
      <c r="X85" s="653">
        <v>532</v>
      </c>
      <c r="Y85" s="653"/>
      <c r="Z85" s="653"/>
      <c r="AA85" s="433">
        <v>747</v>
      </c>
      <c r="AB85" s="433"/>
      <c r="AC85" s="433"/>
      <c r="AD85" s="433">
        <v>361</v>
      </c>
      <c r="AE85" s="147"/>
      <c r="AF85" s="147"/>
      <c r="AG85" s="147"/>
      <c r="AH85" s="147"/>
      <c r="AI85" s="147"/>
    </row>
    <row r="86" spans="1:35" ht="12" customHeight="1">
      <c r="A86" s="19"/>
      <c r="B86" s="211">
        <v>32</v>
      </c>
      <c r="C86" s="211"/>
      <c r="D86" s="211"/>
      <c r="E86" s="211"/>
      <c r="F86" s="31"/>
      <c r="G86" s="433">
        <v>721</v>
      </c>
      <c r="H86" s="433">
        <v>500</v>
      </c>
      <c r="I86" s="433">
        <v>500</v>
      </c>
      <c r="J86" s="433">
        <v>500</v>
      </c>
      <c r="K86" s="653">
        <v>349</v>
      </c>
      <c r="L86" s="653"/>
      <c r="M86" s="653"/>
      <c r="N86" s="653">
        <v>372</v>
      </c>
      <c r="O86" s="653"/>
      <c r="P86" s="653"/>
      <c r="Q86" s="433">
        <v>1069</v>
      </c>
      <c r="R86" s="433"/>
      <c r="S86" s="433"/>
      <c r="T86" s="433"/>
      <c r="U86" s="653">
        <v>536</v>
      </c>
      <c r="V86" s="653"/>
      <c r="W86" s="653"/>
      <c r="X86" s="653">
        <v>533</v>
      </c>
      <c r="Y86" s="653"/>
      <c r="Z86" s="653"/>
      <c r="AA86" s="433">
        <v>817</v>
      </c>
      <c r="AB86" s="433"/>
      <c r="AC86" s="433"/>
      <c r="AD86" s="433">
        <v>385</v>
      </c>
      <c r="AE86" s="147"/>
      <c r="AF86" s="147"/>
      <c r="AG86" s="147"/>
      <c r="AH86" s="147"/>
      <c r="AI86" s="147"/>
    </row>
    <row r="87" spans="1:35" ht="12" customHeight="1">
      <c r="A87" s="19"/>
      <c r="B87" s="211">
        <v>33</v>
      </c>
      <c r="C87" s="211"/>
      <c r="D87" s="211"/>
      <c r="E87" s="211"/>
      <c r="F87" s="31"/>
      <c r="G87" s="433">
        <v>690</v>
      </c>
      <c r="H87" s="433">
        <v>484</v>
      </c>
      <c r="I87" s="433">
        <v>484</v>
      </c>
      <c r="J87" s="433">
        <v>484</v>
      </c>
      <c r="K87" s="653">
        <v>329</v>
      </c>
      <c r="L87" s="653"/>
      <c r="M87" s="653"/>
      <c r="N87" s="653">
        <v>361</v>
      </c>
      <c r="O87" s="653"/>
      <c r="P87" s="653"/>
      <c r="Q87" s="433">
        <v>1036</v>
      </c>
      <c r="R87" s="433"/>
      <c r="S87" s="433"/>
      <c r="T87" s="433"/>
      <c r="U87" s="653">
        <v>504</v>
      </c>
      <c r="V87" s="653"/>
      <c r="W87" s="653"/>
      <c r="X87" s="653">
        <v>532</v>
      </c>
      <c r="Y87" s="653"/>
      <c r="Z87" s="653"/>
      <c r="AA87" s="433">
        <v>826</v>
      </c>
      <c r="AB87" s="433"/>
      <c r="AC87" s="433"/>
      <c r="AD87" s="433">
        <v>365</v>
      </c>
      <c r="AE87" s="147"/>
      <c r="AF87" s="147"/>
      <c r="AG87" s="147"/>
      <c r="AH87" s="147"/>
      <c r="AI87" s="147"/>
    </row>
    <row r="88" spans="1:35" ht="12" customHeight="1">
      <c r="A88" s="19"/>
      <c r="B88" s="211">
        <v>34</v>
      </c>
      <c r="C88" s="211"/>
      <c r="D88" s="211"/>
      <c r="E88" s="211"/>
      <c r="F88" s="31"/>
      <c r="G88" s="433">
        <v>597</v>
      </c>
      <c r="H88" s="433">
        <v>500</v>
      </c>
      <c r="I88" s="433">
        <v>500</v>
      </c>
      <c r="J88" s="433">
        <v>500</v>
      </c>
      <c r="K88" s="653">
        <v>282</v>
      </c>
      <c r="L88" s="653"/>
      <c r="M88" s="653"/>
      <c r="N88" s="653">
        <v>315</v>
      </c>
      <c r="O88" s="653"/>
      <c r="P88" s="653"/>
      <c r="Q88" s="433">
        <v>982</v>
      </c>
      <c r="R88" s="433"/>
      <c r="S88" s="433"/>
      <c r="T88" s="433"/>
      <c r="U88" s="653">
        <v>502</v>
      </c>
      <c r="V88" s="653"/>
      <c r="W88" s="653"/>
      <c r="X88" s="653">
        <v>480</v>
      </c>
      <c r="Y88" s="653"/>
      <c r="Z88" s="653"/>
      <c r="AA88" s="433">
        <v>1003</v>
      </c>
      <c r="AB88" s="433"/>
      <c r="AC88" s="433"/>
      <c r="AD88" s="433">
        <v>487</v>
      </c>
      <c r="AE88" s="147"/>
      <c r="AF88" s="147"/>
      <c r="AG88" s="147"/>
      <c r="AH88" s="147"/>
      <c r="AI88" s="147"/>
    </row>
    <row r="89" spans="1:35" ht="12" customHeight="1">
      <c r="A89" s="19"/>
      <c r="B89" s="211" t="s">
        <v>269</v>
      </c>
      <c r="C89" s="211"/>
      <c r="D89" s="211"/>
      <c r="E89" s="211"/>
      <c r="F89" s="31"/>
      <c r="G89" s="433">
        <v>3346</v>
      </c>
      <c r="H89" s="433">
        <v>2604</v>
      </c>
      <c r="I89" s="433">
        <v>2604</v>
      </c>
      <c r="J89" s="433">
        <v>2604</v>
      </c>
      <c r="K89" s="653">
        <v>1603</v>
      </c>
      <c r="L89" s="653"/>
      <c r="M89" s="653"/>
      <c r="N89" s="653">
        <v>1743</v>
      </c>
      <c r="O89" s="653"/>
      <c r="P89" s="653"/>
      <c r="Q89" s="433">
        <v>4163</v>
      </c>
      <c r="R89" s="433"/>
      <c r="S89" s="433"/>
      <c r="T89" s="433"/>
      <c r="U89" s="653">
        <v>2022</v>
      </c>
      <c r="V89" s="653"/>
      <c r="W89" s="653"/>
      <c r="X89" s="653">
        <v>2141</v>
      </c>
      <c r="Y89" s="653"/>
      <c r="Z89" s="653"/>
      <c r="AA89" s="433">
        <v>5610</v>
      </c>
      <c r="AB89" s="433"/>
      <c r="AC89" s="433"/>
      <c r="AD89" s="433">
        <v>2776</v>
      </c>
      <c r="AE89" s="147"/>
      <c r="AF89" s="147"/>
      <c r="AG89" s="147"/>
      <c r="AH89" s="147"/>
      <c r="AI89" s="147"/>
    </row>
    <row r="90" spans="1:35" ht="12" customHeight="1">
      <c r="A90" s="19"/>
      <c r="B90" s="211">
        <v>35</v>
      </c>
      <c r="C90" s="211"/>
      <c r="D90" s="211"/>
      <c r="E90" s="211"/>
      <c r="F90" s="31"/>
      <c r="G90" s="433">
        <v>755</v>
      </c>
      <c r="H90" s="433">
        <v>467</v>
      </c>
      <c r="I90" s="433">
        <v>467</v>
      </c>
      <c r="J90" s="433">
        <v>467</v>
      </c>
      <c r="K90" s="653">
        <v>373</v>
      </c>
      <c r="L90" s="653"/>
      <c r="M90" s="653"/>
      <c r="N90" s="653">
        <v>382</v>
      </c>
      <c r="O90" s="653"/>
      <c r="P90" s="653"/>
      <c r="Q90" s="433">
        <v>911</v>
      </c>
      <c r="R90" s="433"/>
      <c r="S90" s="433"/>
      <c r="T90" s="433"/>
      <c r="U90" s="653">
        <v>450</v>
      </c>
      <c r="V90" s="653"/>
      <c r="W90" s="653"/>
      <c r="X90" s="653">
        <v>461</v>
      </c>
      <c r="Y90" s="653"/>
      <c r="Z90" s="653"/>
      <c r="AA90" s="433">
        <v>1040</v>
      </c>
      <c r="AB90" s="433"/>
      <c r="AC90" s="433"/>
      <c r="AD90" s="433">
        <v>521</v>
      </c>
      <c r="AE90" s="147"/>
      <c r="AF90" s="147"/>
      <c r="AG90" s="147"/>
      <c r="AH90" s="147"/>
      <c r="AI90" s="147"/>
    </row>
    <row r="91" spans="1:35" ht="12" customHeight="1">
      <c r="A91" s="19"/>
      <c r="B91" s="211">
        <v>36</v>
      </c>
      <c r="C91" s="211"/>
      <c r="D91" s="211"/>
      <c r="E91" s="211"/>
      <c r="F91" s="31"/>
      <c r="G91" s="433">
        <v>722</v>
      </c>
      <c r="H91" s="433">
        <v>536</v>
      </c>
      <c r="I91" s="433">
        <v>536</v>
      </c>
      <c r="J91" s="433">
        <v>536</v>
      </c>
      <c r="K91" s="653">
        <v>347</v>
      </c>
      <c r="L91" s="653"/>
      <c r="M91" s="653"/>
      <c r="N91" s="653">
        <v>375</v>
      </c>
      <c r="O91" s="653"/>
      <c r="P91" s="653"/>
      <c r="Q91" s="433">
        <v>947</v>
      </c>
      <c r="R91" s="433"/>
      <c r="S91" s="433"/>
      <c r="T91" s="433"/>
      <c r="U91" s="653">
        <v>455</v>
      </c>
      <c r="V91" s="653"/>
      <c r="W91" s="653"/>
      <c r="X91" s="653">
        <v>492</v>
      </c>
      <c r="Y91" s="653"/>
      <c r="Z91" s="653"/>
      <c r="AA91" s="433">
        <v>1168</v>
      </c>
      <c r="AB91" s="433"/>
      <c r="AC91" s="433"/>
      <c r="AD91" s="433">
        <v>582</v>
      </c>
      <c r="AE91" s="147"/>
      <c r="AF91" s="147"/>
      <c r="AG91" s="147"/>
      <c r="AH91" s="147"/>
      <c r="AI91" s="147"/>
    </row>
    <row r="92" spans="1:35" ht="12" customHeight="1">
      <c r="A92" s="19"/>
      <c r="B92" s="211">
        <v>37</v>
      </c>
      <c r="C92" s="211"/>
      <c r="D92" s="211"/>
      <c r="E92" s="211"/>
      <c r="F92" s="31"/>
      <c r="G92" s="433">
        <v>643</v>
      </c>
      <c r="H92" s="433">
        <v>540</v>
      </c>
      <c r="I92" s="433">
        <v>540</v>
      </c>
      <c r="J92" s="433">
        <v>540</v>
      </c>
      <c r="K92" s="653">
        <v>310</v>
      </c>
      <c r="L92" s="653"/>
      <c r="M92" s="653"/>
      <c r="N92" s="653">
        <v>333</v>
      </c>
      <c r="O92" s="653"/>
      <c r="P92" s="653"/>
      <c r="Q92" s="433">
        <v>825</v>
      </c>
      <c r="R92" s="433"/>
      <c r="S92" s="433"/>
      <c r="T92" s="433"/>
      <c r="U92" s="653">
        <v>397</v>
      </c>
      <c r="V92" s="653"/>
      <c r="W92" s="653"/>
      <c r="X92" s="653">
        <v>428</v>
      </c>
      <c r="Y92" s="653"/>
      <c r="Z92" s="653"/>
      <c r="AA92" s="433">
        <v>1180</v>
      </c>
      <c r="AB92" s="433"/>
      <c r="AC92" s="433"/>
      <c r="AD92" s="433">
        <v>576</v>
      </c>
      <c r="AE92" s="147"/>
      <c r="AF92" s="147"/>
      <c r="AG92" s="147"/>
      <c r="AH92" s="147"/>
      <c r="AI92" s="147"/>
    </row>
    <row r="93" spans="1:35" ht="12" customHeight="1">
      <c r="A93" s="19"/>
      <c r="B93" s="211">
        <v>38</v>
      </c>
      <c r="C93" s="211"/>
      <c r="D93" s="211"/>
      <c r="E93" s="211"/>
      <c r="F93" s="31"/>
      <c r="G93" s="433">
        <v>620</v>
      </c>
      <c r="H93" s="433">
        <v>490</v>
      </c>
      <c r="I93" s="433">
        <v>490</v>
      </c>
      <c r="J93" s="433">
        <v>490</v>
      </c>
      <c r="K93" s="653">
        <v>301</v>
      </c>
      <c r="L93" s="653"/>
      <c r="M93" s="653"/>
      <c r="N93" s="653">
        <v>319</v>
      </c>
      <c r="O93" s="653"/>
      <c r="P93" s="653"/>
      <c r="Q93" s="433">
        <v>800</v>
      </c>
      <c r="R93" s="433"/>
      <c r="S93" s="433"/>
      <c r="T93" s="433"/>
      <c r="U93" s="653">
        <v>378</v>
      </c>
      <c r="V93" s="653"/>
      <c r="W93" s="653"/>
      <c r="X93" s="653">
        <v>422</v>
      </c>
      <c r="Y93" s="653"/>
      <c r="Z93" s="653"/>
      <c r="AA93" s="433">
        <v>1152</v>
      </c>
      <c r="AB93" s="433"/>
      <c r="AC93" s="433"/>
      <c r="AD93" s="433">
        <v>566</v>
      </c>
      <c r="AE93" s="147"/>
      <c r="AF93" s="147"/>
      <c r="AG93" s="147"/>
      <c r="AH93" s="147"/>
      <c r="AI93" s="147"/>
    </row>
    <row r="94" spans="1:35" ht="12" customHeight="1">
      <c r="A94" s="19"/>
      <c r="B94" s="211">
        <v>39</v>
      </c>
      <c r="C94" s="211"/>
      <c r="D94" s="211"/>
      <c r="E94" s="211"/>
      <c r="F94" s="31"/>
      <c r="G94" s="433">
        <v>606</v>
      </c>
      <c r="H94" s="433">
        <v>571</v>
      </c>
      <c r="I94" s="433">
        <v>571</v>
      </c>
      <c r="J94" s="433">
        <v>571</v>
      </c>
      <c r="K94" s="653">
        <v>272</v>
      </c>
      <c r="L94" s="653"/>
      <c r="M94" s="653"/>
      <c r="N94" s="653">
        <v>334</v>
      </c>
      <c r="O94" s="653"/>
      <c r="P94" s="653"/>
      <c r="Q94" s="433">
        <v>680</v>
      </c>
      <c r="R94" s="433"/>
      <c r="S94" s="433"/>
      <c r="T94" s="433"/>
      <c r="U94" s="653">
        <v>342</v>
      </c>
      <c r="V94" s="653"/>
      <c r="W94" s="653"/>
      <c r="X94" s="653">
        <v>338</v>
      </c>
      <c r="Y94" s="653"/>
      <c r="Z94" s="653"/>
      <c r="AA94" s="433">
        <v>1070</v>
      </c>
      <c r="AB94" s="433"/>
      <c r="AC94" s="433"/>
      <c r="AD94" s="433">
        <v>531</v>
      </c>
      <c r="AE94" s="147"/>
      <c r="AF94" s="147"/>
      <c r="AG94" s="147"/>
      <c r="AH94" s="147"/>
      <c r="AI94" s="147"/>
    </row>
    <row r="95" spans="1:35" ht="12" customHeight="1">
      <c r="A95" s="19"/>
      <c r="B95" s="211" t="s">
        <v>270</v>
      </c>
      <c r="C95" s="211"/>
      <c r="D95" s="211"/>
      <c r="E95" s="211"/>
      <c r="F95" s="31"/>
      <c r="G95" s="433">
        <v>3037</v>
      </c>
      <c r="H95" s="433">
        <v>3543</v>
      </c>
      <c r="I95" s="433">
        <v>3543</v>
      </c>
      <c r="J95" s="433">
        <v>3543</v>
      </c>
      <c r="K95" s="653">
        <v>1474</v>
      </c>
      <c r="L95" s="653"/>
      <c r="M95" s="653"/>
      <c r="N95" s="653">
        <v>1563</v>
      </c>
      <c r="O95" s="653"/>
      <c r="P95" s="653"/>
      <c r="Q95" s="433">
        <v>3660</v>
      </c>
      <c r="R95" s="433"/>
      <c r="S95" s="433"/>
      <c r="T95" s="433"/>
      <c r="U95" s="653">
        <v>1778</v>
      </c>
      <c r="V95" s="653"/>
      <c r="W95" s="653"/>
      <c r="X95" s="653">
        <v>1882</v>
      </c>
      <c r="Y95" s="653"/>
      <c r="Z95" s="653"/>
      <c r="AA95" s="433">
        <v>4331</v>
      </c>
      <c r="AB95" s="433"/>
      <c r="AC95" s="433"/>
      <c r="AD95" s="433">
        <v>2108</v>
      </c>
      <c r="AE95" s="147"/>
      <c r="AF95" s="147"/>
      <c r="AG95" s="147"/>
      <c r="AH95" s="147"/>
      <c r="AI95" s="147"/>
    </row>
    <row r="96" spans="1:35" ht="12" customHeight="1">
      <c r="A96" s="19"/>
      <c r="B96" s="211">
        <v>40</v>
      </c>
      <c r="C96" s="211"/>
      <c r="D96" s="211"/>
      <c r="E96" s="211"/>
      <c r="F96" s="31"/>
      <c r="G96" s="433">
        <v>585</v>
      </c>
      <c r="H96" s="433">
        <v>557</v>
      </c>
      <c r="I96" s="433">
        <v>557</v>
      </c>
      <c r="J96" s="433">
        <v>557</v>
      </c>
      <c r="K96" s="653">
        <v>286</v>
      </c>
      <c r="L96" s="653"/>
      <c r="M96" s="653"/>
      <c r="N96" s="653">
        <v>299</v>
      </c>
      <c r="O96" s="653"/>
      <c r="P96" s="653"/>
      <c r="Q96" s="433">
        <v>855</v>
      </c>
      <c r="R96" s="433"/>
      <c r="S96" s="433"/>
      <c r="T96" s="433"/>
      <c r="U96" s="653">
        <v>430</v>
      </c>
      <c r="V96" s="653"/>
      <c r="W96" s="653"/>
      <c r="X96" s="653">
        <v>425</v>
      </c>
      <c r="Y96" s="653"/>
      <c r="Z96" s="653"/>
      <c r="AA96" s="433">
        <v>979</v>
      </c>
      <c r="AB96" s="433"/>
      <c r="AC96" s="433"/>
      <c r="AD96" s="433">
        <v>491</v>
      </c>
      <c r="AE96" s="147"/>
      <c r="AF96" s="147"/>
      <c r="AG96" s="147"/>
      <c r="AH96" s="147"/>
      <c r="AI96" s="147"/>
    </row>
    <row r="97" spans="1:35" ht="12" customHeight="1">
      <c r="A97" s="19"/>
      <c r="B97" s="211">
        <v>41</v>
      </c>
      <c r="C97" s="211"/>
      <c r="D97" s="211"/>
      <c r="E97" s="211"/>
      <c r="F97" s="31"/>
      <c r="G97" s="433">
        <v>604</v>
      </c>
      <c r="H97" s="433">
        <v>616</v>
      </c>
      <c r="I97" s="433">
        <v>616</v>
      </c>
      <c r="J97" s="433">
        <v>616</v>
      </c>
      <c r="K97" s="653">
        <v>297</v>
      </c>
      <c r="L97" s="653"/>
      <c r="M97" s="653"/>
      <c r="N97" s="653">
        <v>307</v>
      </c>
      <c r="O97" s="653"/>
      <c r="P97" s="653"/>
      <c r="Q97" s="433">
        <v>786</v>
      </c>
      <c r="R97" s="433"/>
      <c r="S97" s="433"/>
      <c r="T97" s="433"/>
      <c r="U97" s="653">
        <v>378</v>
      </c>
      <c r="V97" s="653"/>
      <c r="W97" s="653"/>
      <c r="X97" s="653">
        <v>408</v>
      </c>
      <c r="Y97" s="653"/>
      <c r="Z97" s="653"/>
      <c r="AA97" s="433">
        <v>988</v>
      </c>
      <c r="AB97" s="433"/>
      <c r="AC97" s="433"/>
      <c r="AD97" s="433">
        <v>473</v>
      </c>
      <c r="AE97" s="147"/>
      <c r="AF97" s="147"/>
      <c r="AG97" s="147"/>
      <c r="AH97" s="147"/>
      <c r="AI97" s="147"/>
    </row>
    <row r="98" spans="1:35" ht="12" customHeight="1">
      <c r="A98" s="19"/>
      <c r="B98" s="211">
        <v>42</v>
      </c>
      <c r="C98" s="211"/>
      <c r="D98" s="211"/>
      <c r="E98" s="211"/>
      <c r="F98" s="31"/>
      <c r="G98" s="433">
        <v>644</v>
      </c>
      <c r="H98" s="433">
        <v>661</v>
      </c>
      <c r="I98" s="433">
        <v>661</v>
      </c>
      <c r="J98" s="433">
        <v>661</v>
      </c>
      <c r="K98" s="653">
        <v>296</v>
      </c>
      <c r="L98" s="653"/>
      <c r="M98" s="653"/>
      <c r="N98" s="653">
        <v>348</v>
      </c>
      <c r="O98" s="653"/>
      <c r="P98" s="653"/>
      <c r="Q98" s="433">
        <v>690</v>
      </c>
      <c r="R98" s="433"/>
      <c r="S98" s="433"/>
      <c r="T98" s="433"/>
      <c r="U98" s="653">
        <v>338</v>
      </c>
      <c r="V98" s="653"/>
      <c r="W98" s="653"/>
      <c r="X98" s="653">
        <v>352</v>
      </c>
      <c r="Y98" s="653"/>
      <c r="Z98" s="653"/>
      <c r="AA98" s="433">
        <v>855</v>
      </c>
      <c r="AB98" s="433"/>
      <c r="AC98" s="433"/>
      <c r="AD98" s="433">
        <v>430</v>
      </c>
      <c r="AE98" s="147"/>
      <c r="AF98" s="147"/>
      <c r="AG98" s="147"/>
      <c r="AH98" s="147"/>
      <c r="AI98" s="147"/>
    </row>
    <row r="99" spans="1:35" ht="12" customHeight="1">
      <c r="A99" s="19"/>
      <c r="B99" s="211">
        <v>43</v>
      </c>
      <c r="C99" s="211"/>
      <c r="D99" s="211"/>
      <c r="E99" s="211"/>
      <c r="F99" s="31"/>
      <c r="G99" s="433">
        <v>572</v>
      </c>
      <c r="H99" s="433">
        <v>802</v>
      </c>
      <c r="I99" s="433">
        <v>802</v>
      </c>
      <c r="J99" s="433">
        <v>802</v>
      </c>
      <c r="K99" s="653">
        <v>280</v>
      </c>
      <c r="L99" s="653"/>
      <c r="M99" s="653"/>
      <c r="N99" s="653">
        <v>292</v>
      </c>
      <c r="O99" s="653"/>
      <c r="P99" s="653"/>
      <c r="Q99" s="433">
        <v>677</v>
      </c>
      <c r="R99" s="433"/>
      <c r="S99" s="433"/>
      <c r="T99" s="433"/>
      <c r="U99" s="653">
        <v>329</v>
      </c>
      <c r="V99" s="653"/>
      <c r="W99" s="653"/>
      <c r="X99" s="653">
        <v>348</v>
      </c>
      <c r="Y99" s="653"/>
      <c r="Z99" s="653"/>
      <c r="AA99" s="433">
        <v>824</v>
      </c>
      <c r="AB99" s="433"/>
      <c r="AC99" s="433"/>
      <c r="AD99" s="433">
        <v>382</v>
      </c>
      <c r="AE99" s="147"/>
      <c r="AF99" s="147"/>
      <c r="AG99" s="147"/>
      <c r="AH99" s="147"/>
      <c r="AI99" s="147"/>
    </row>
    <row r="100" spans="1:35" ht="12" customHeight="1">
      <c r="A100" s="19"/>
      <c r="B100" s="211">
        <v>44</v>
      </c>
      <c r="C100" s="211"/>
      <c r="D100" s="211"/>
      <c r="E100" s="211"/>
      <c r="F100" s="31"/>
      <c r="G100" s="433">
        <v>632</v>
      </c>
      <c r="H100" s="433">
        <v>907</v>
      </c>
      <c r="I100" s="433">
        <v>907</v>
      </c>
      <c r="J100" s="433">
        <v>907</v>
      </c>
      <c r="K100" s="653">
        <v>315</v>
      </c>
      <c r="L100" s="653"/>
      <c r="M100" s="653"/>
      <c r="N100" s="653">
        <v>317</v>
      </c>
      <c r="O100" s="653"/>
      <c r="P100" s="653"/>
      <c r="Q100" s="433">
        <v>652</v>
      </c>
      <c r="R100" s="433"/>
      <c r="S100" s="433"/>
      <c r="T100" s="433"/>
      <c r="U100" s="653">
        <v>303</v>
      </c>
      <c r="V100" s="653"/>
      <c r="W100" s="653"/>
      <c r="X100" s="653">
        <v>349</v>
      </c>
      <c r="Y100" s="653"/>
      <c r="Z100" s="653"/>
      <c r="AA100" s="433">
        <v>685</v>
      </c>
      <c r="AB100" s="433"/>
      <c r="AC100" s="433"/>
      <c r="AD100" s="433">
        <v>332</v>
      </c>
      <c r="AE100" s="147"/>
      <c r="AF100" s="147"/>
      <c r="AG100" s="147"/>
      <c r="AH100" s="147"/>
      <c r="AI100" s="147"/>
    </row>
    <row r="101" spans="1:35" ht="12" customHeight="1">
      <c r="A101" s="19"/>
      <c r="B101" s="211" t="s">
        <v>271</v>
      </c>
      <c r="C101" s="211"/>
      <c r="D101" s="211"/>
      <c r="E101" s="211"/>
      <c r="F101" s="31"/>
      <c r="G101" s="433">
        <v>3809</v>
      </c>
      <c r="H101" s="433">
        <v>5176</v>
      </c>
      <c r="I101" s="433">
        <v>5176</v>
      </c>
      <c r="J101" s="433">
        <v>5176</v>
      </c>
      <c r="K101" s="653">
        <v>1730</v>
      </c>
      <c r="L101" s="653"/>
      <c r="M101" s="653"/>
      <c r="N101" s="653">
        <v>2079</v>
      </c>
      <c r="O101" s="653"/>
      <c r="P101" s="653"/>
      <c r="Q101" s="433">
        <v>3167</v>
      </c>
      <c r="R101" s="433"/>
      <c r="S101" s="433"/>
      <c r="T101" s="433"/>
      <c r="U101" s="653">
        <v>1548</v>
      </c>
      <c r="V101" s="653"/>
      <c r="W101" s="653"/>
      <c r="X101" s="653">
        <v>1619</v>
      </c>
      <c r="Y101" s="653"/>
      <c r="Z101" s="653"/>
      <c r="AA101" s="433">
        <v>3761</v>
      </c>
      <c r="AB101" s="433"/>
      <c r="AC101" s="433"/>
      <c r="AD101" s="433">
        <v>1800</v>
      </c>
      <c r="AE101" s="147"/>
      <c r="AF101" s="147"/>
      <c r="AG101" s="147"/>
      <c r="AH101" s="147"/>
      <c r="AI101" s="147"/>
    </row>
    <row r="102" spans="1:35" ht="12" customHeight="1">
      <c r="A102" s="19"/>
      <c r="B102" s="211">
        <v>45</v>
      </c>
      <c r="C102" s="211"/>
      <c r="D102" s="211"/>
      <c r="E102" s="211"/>
      <c r="F102" s="31"/>
      <c r="G102" s="433">
        <v>619</v>
      </c>
      <c r="H102" s="433">
        <v>945</v>
      </c>
      <c r="I102" s="433">
        <v>945</v>
      </c>
      <c r="J102" s="433">
        <v>945</v>
      </c>
      <c r="K102" s="653">
        <v>267</v>
      </c>
      <c r="L102" s="653"/>
      <c r="M102" s="653"/>
      <c r="N102" s="653">
        <v>352</v>
      </c>
      <c r="O102" s="653"/>
      <c r="P102" s="653"/>
      <c r="Q102" s="433">
        <v>632</v>
      </c>
      <c r="R102" s="433"/>
      <c r="S102" s="433"/>
      <c r="T102" s="433"/>
      <c r="U102" s="653">
        <v>313</v>
      </c>
      <c r="V102" s="653"/>
      <c r="W102" s="653"/>
      <c r="X102" s="653">
        <v>319</v>
      </c>
      <c r="Y102" s="653"/>
      <c r="Z102" s="653"/>
      <c r="AA102" s="433">
        <v>888</v>
      </c>
      <c r="AB102" s="433"/>
      <c r="AC102" s="433"/>
      <c r="AD102" s="433">
        <v>437</v>
      </c>
      <c r="AE102" s="147"/>
      <c r="AF102" s="147"/>
      <c r="AG102" s="147"/>
      <c r="AH102" s="147"/>
      <c r="AI102" s="147"/>
    </row>
    <row r="103" spans="1:35" ht="12" customHeight="1">
      <c r="A103" s="19"/>
      <c r="B103" s="211">
        <v>46</v>
      </c>
      <c r="C103" s="211"/>
      <c r="D103" s="211"/>
      <c r="E103" s="211"/>
      <c r="F103" s="31"/>
      <c r="G103" s="433">
        <v>687</v>
      </c>
      <c r="H103" s="433">
        <v>1143</v>
      </c>
      <c r="I103" s="433">
        <v>1143</v>
      </c>
      <c r="J103" s="433">
        <v>1143</v>
      </c>
      <c r="K103" s="653">
        <v>327</v>
      </c>
      <c r="L103" s="653"/>
      <c r="M103" s="653"/>
      <c r="N103" s="653">
        <v>360</v>
      </c>
      <c r="O103" s="653"/>
      <c r="P103" s="653"/>
      <c r="Q103" s="433">
        <v>650</v>
      </c>
      <c r="R103" s="433"/>
      <c r="S103" s="433"/>
      <c r="T103" s="433"/>
      <c r="U103" s="653">
        <v>326</v>
      </c>
      <c r="V103" s="653"/>
      <c r="W103" s="653"/>
      <c r="X103" s="653">
        <v>324</v>
      </c>
      <c r="Y103" s="653"/>
      <c r="Z103" s="653"/>
      <c r="AA103" s="433">
        <v>794</v>
      </c>
      <c r="AB103" s="433"/>
      <c r="AC103" s="433"/>
      <c r="AD103" s="433">
        <v>375</v>
      </c>
      <c r="AE103" s="147"/>
      <c r="AF103" s="147"/>
      <c r="AG103" s="147"/>
      <c r="AH103" s="147"/>
      <c r="AI103" s="147"/>
    </row>
    <row r="104" spans="1:35" ht="12" customHeight="1">
      <c r="A104" s="19"/>
      <c r="B104" s="211">
        <v>47</v>
      </c>
      <c r="C104" s="211"/>
      <c r="D104" s="211"/>
      <c r="E104" s="211"/>
      <c r="F104" s="31"/>
      <c r="G104" s="433">
        <v>714</v>
      </c>
      <c r="H104" s="433">
        <v>1213</v>
      </c>
      <c r="I104" s="433">
        <v>1213</v>
      </c>
      <c r="J104" s="433">
        <v>1213</v>
      </c>
      <c r="K104" s="653">
        <v>318</v>
      </c>
      <c r="L104" s="653"/>
      <c r="M104" s="653"/>
      <c r="N104" s="653">
        <v>396</v>
      </c>
      <c r="O104" s="653"/>
      <c r="P104" s="653"/>
      <c r="Q104" s="433">
        <v>672</v>
      </c>
      <c r="R104" s="433"/>
      <c r="S104" s="433"/>
      <c r="T104" s="433"/>
      <c r="U104" s="653">
        <v>316</v>
      </c>
      <c r="V104" s="653"/>
      <c r="W104" s="653"/>
      <c r="X104" s="653">
        <v>356</v>
      </c>
      <c r="Y104" s="653"/>
      <c r="Z104" s="653"/>
      <c r="AA104" s="433">
        <v>718</v>
      </c>
      <c r="AB104" s="433"/>
      <c r="AC104" s="433"/>
      <c r="AD104" s="433">
        <v>339</v>
      </c>
      <c r="AE104" s="147"/>
      <c r="AF104" s="147"/>
      <c r="AG104" s="147"/>
      <c r="AH104" s="147"/>
      <c r="AI104" s="147"/>
    </row>
    <row r="105" spans="1:35" ht="12" customHeight="1">
      <c r="A105" s="19"/>
      <c r="B105" s="211">
        <v>48</v>
      </c>
      <c r="C105" s="211"/>
      <c r="D105" s="211"/>
      <c r="E105" s="211"/>
      <c r="F105" s="31"/>
      <c r="G105" s="433">
        <v>842</v>
      </c>
      <c r="H105" s="433">
        <v>1146</v>
      </c>
      <c r="I105" s="433">
        <v>1146</v>
      </c>
      <c r="J105" s="433">
        <v>1146</v>
      </c>
      <c r="K105" s="653">
        <v>382</v>
      </c>
      <c r="L105" s="653"/>
      <c r="M105" s="653"/>
      <c r="N105" s="653">
        <v>460</v>
      </c>
      <c r="O105" s="653"/>
      <c r="P105" s="653"/>
      <c r="Q105" s="433">
        <v>570</v>
      </c>
      <c r="R105" s="433"/>
      <c r="S105" s="433"/>
      <c r="T105" s="433"/>
      <c r="U105" s="653">
        <v>279</v>
      </c>
      <c r="V105" s="653"/>
      <c r="W105" s="653"/>
      <c r="X105" s="653">
        <v>291</v>
      </c>
      <c r="Y105" s="653"/>
      <c r="Z105" s="653"/>
      <c r="AA105" s="433">
        <v>689</v>
      </c>
      <c r="AB105" s="433"/>
      <c r="AC105" s="433"/>
      <c r="AD105" s="433">
        <v>335</v>
      </c>
      <c r="AE105" s="147"/>
      <c r="AF105" s="147"/>
      <c r="AG105" s="147"/>
      <c r="AH105" s="147"/>
      <c r="AI105" s="147"/>
    </row>
    <row r="106" spans="1:35" ht="12" customHeight="1">
      <c r="A106" s="23"/>
      <c r="B106" s="320">
        <v>49</v>
      </c>
      <c r="C106" s="320"/>
      <c r="D106" s="320"/>
      <c r="E106" s="320"/>
      <c r="F106" s="34"/>
      <c r="G106" s="485">
        <v>947</v>
      </c>
      <c r="H106" s="485">
        <v>729</v>
      </c>
      <c r="I106" s="485">
        <v>729</v>
      </c>
      <c r="J106" s="485">
        <v>729</v>
      </c>
      <c r="K106" s="670">
        <v>436</v>
      </c>
      <c r="L106" s="670"/>
      <c r="M106" s="670"/>
      <c r="N106" s="670">
        <v>511</v>
      </c>
      <c r="O106" s="670"/>
      <c r="P106" s="670"/>
      <c r="Q106" s="485">
        <v>643</v>
      </c>
      <c r="R106" s="485"/>
      <c r="S106" s="485"/>
      <c r="T106" s="485"/>
      <c r="U106" s="670">
        <v>314</v>
      </c>
      <c r="V106" s="670"/>
      <c r="W106" s="670"/>
      <c r="X106" s="670">
        <v>329</v>
      </c>
      <c r="Y106" s="670"/>
      <c r="Z106" s="670"/>
      <c r="AA106" s="485">
        <v>672</v>
      </c>
      <c r="AB106" s="485"/>
      <c r="AC106" s="485"/>
      <c r="AD106" s="485">
        <v>314</v>
      </c>
      <c r="AE106" s="147"/>
      <c r="AF106" s="147"/>
      <c r="AG106" s="147"/>
      <c r="AH106" s="147"/>
      <c r="AI106" s="147"/>
    </row>
    <row r="107" spans="1:35" ht="13.5" customHeight="1">
      <c r="A107" s="10"/>
      <c r="B107" s="22"/>
      <c r="C107" s="22"/>
      <c r="D107" s="22"/>
      <c r="E107" s="22"/>
      <c r="F107" s="10"/>
      <c r="G107" s="20"/>
      <c r="H107" s="20"/>
      <c r="I107" s="20"/>
      <c r="J107" s="20"/>
      <c r="K107" s="21"/>
      <c r="L107" s="21"/>
      <c r="M107" s="21"/>
      <c r="N107" s="21"/>
      <c r="O107" s="21"/>
      <c r="P107" s="21"/>
      <c r="Q107" s="20"/>
      <c r="R107" s="20"/>
      <c r="S107" s="20"/>
      <c r="T107" s="20"/>
      <c r="U107" s="21"/>
      <c r="V107" s="21"/>
      <c r="W107" s="21"/>
      <c r="X107" s="21"/>
      <c r="Y107" s="21"/>
      <c r="Z107" s="21"/>
      <c r="AA107" s="20"/>
      <c r="AB107" s="20"/>
      <c r="AC107" s="20"/>
      <c r="AD107" s="20"/>
    </row>
    <row r="108" spans="1:35" ht="20.100000000000001" customHeight="1">
      <c r="A108" s="1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35" ht="15.95" customHeight="1">
      <c r="B109" s="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AB109" s="25"/>
      <c r="AC109" s="25"/>
      <c r="AD109" s="26" t="s">
        <v>91</v>
      </c>
    </row>
    <row r="110" spans="1:35" ht="12" customHeight="1">
      <c r="A110" s="639" t="s">
        <v>475</v>
      </c>
      <c r="B110" s="640"/>
      <c r="C110" s="640"/>
      <c r="D110" s="640"/>
      <c r="E110" s="640"/>
      <c r="F110" s="640"/>
      <c r="G110" s="601" t="s">
        <v>476</v>
      </c>
      <c r="H110" s="540"/>
      <c r="I110" s="540"/>
      <c r="J110" s="540"/>
      <c r="K110" s="540"/>
      <c r="L110" s="540"/>
      <c r="M110" s="540"/>
      <c r="N110" s="540"/>
      <c r="O110" s="541"/>
      <c r="P110" s="655" t="s">
        <v>477</v>
      </c>
      <c r="Q110" s="655"/>
      <c r="R110" s="655"/>
      <c r="S110" s="655"/>
      <c r="T110" s="655"/>
      <c r="U110" s="655"/>
      <c r="V110" s="655"/>
      <c r="W110" s="655"/>
      <c r="X110" s="655"/>
      <c r="Y110" s="423" t="s">
        <v>222</v>
      </c>
      <c r="Z110" s="666"/>
      <c r="AA110" s="666"/>
      <c r="AB110" s="666"/>
      <c r="AC110" s="666"/>
      <c r="AD110" s="667"/>
    </row>
    <row r="111" spans="1:35" ht="12" customHeight="1">
      <c r="A111" s="222" t="s">
        <v>64</v>
      </c>
      <c r="B111" s="222"/>
      <c r="C111" s="222"/>
      <c r="D111" s="222" t="s">
        <v>65</v>
      </c>
      <c r="E111" s="222"/>
      <c r="F111" s="222"/>
      <c r="G111" s="599" t="s">
        <v>195</v>
      </c>
      <c r="H111" s="600"/>
      <c r="I111" s="354"/>
      <c r="J111" s="599" t="s">
        <v>415</v>
      </c>
      <c r="K111" s="600"/>
      <c r="L111" s="354"/>
      <c r="M111" s="599" t="s">
        <v>416</v>
      </c>
      <c r="N111" s="600"/>
      <c r="O111" s="354"/>
      <c r="P111" s="494" t="s">
        <v>63</v>
      </c>
      <c r="Q111" s="494"/>
      <c r="R111" s="494"/>
      <c r="S111" s="494" t="s">
        <v>64</v>
      </c>
      <c r="T111" s="494"/>
      <c r="U111" s="494"/>
      <c r="V111" s="494" t="s">
        <v>65</v>
      </c>
      <c r="W111" s="494"/>
      <c r="X111" s="494"/>
      <c r="Y111" s="656" t="s">
        <v>90</v>
      </c>
      <c r="Z111" s="657"/>
      <c r="AA111" s="657"/>
      <c r="AB111" s="657"/>
      <c r="AC111" s="657"/>
      <c r="AD111" s="658"/>
    </row>
    <row r="112" spans="1:35" ht="12" customHeight="1">
      <c r="A112" s="409">
        <v>33683</v>
      </c>
      <c r="B112" s="409"/>
      <c r="C112" s="409"/>
      <c r="D112" s="409">
        <v>34227</v>
      </c>
      <c r="E112" s="409"/>
      <c r="F112" s="409"/>
      <c r="G112" s="674">
        <v>70835</v>
      </c>
      <c r="H112" s="674"/>
      <c r="I112" s="674"/>
      <c r="J112" s="674">
        <v>34728</v>
      </c>
      <c r="K112" s="674"/>
      <c r="L112" s="674"/>
      <c r="M112" s="674">
        <v>36107</v>
      </c>
      <c r="N112" s="674"/>
      <c r="O112" s="675"/>
      <c r="P112" s="676">
        <f>+P113+P119+P125+P131+P137+P143+P149+P155+P161+P167+P245+P251+P257+P263+P269+P275+P281+P287+P293+P299+P305+P306</f>
        <v>73753</v>
      </c>
      <c r="Q112" s="676"/>
      <c r="R112" s="676"/>
      <c r="S112" s="676">
        <f>+S113+S119+S125+S131+S137+S143+S149+S155+S161+S167+S245+S251+S257+S263+S269+S275+S281+S287+S293+S299+S305+S306</f>
        <v>36111</v>
      </c>
      <c r="T112" s="676"/>
      <c r="U112" s="676"/>
      <c r="V112" s="676">
        <f>+V113+V119+V125+V131+V137+V143+V149+V155+V161+V167+V245+V251+V257+V263+V269+V275+V281+V287+V293+V299+V305+V306</f>
        <v>37642</v>
      </c>
      <c r="W112" s="676"/>
      <c r="X112" s="676"/>
      <c r="Y112" s="163"/>
      <c r="Z112" s="286" t="s">
        <v>160</v>
      </c>
      <c r="AA112" s="286"/>
      <c r="AB112" s="286"/>
      <c r="AC112" s="286"/>
      <c r="AD112" s="27"/>
      <c r="AE112" s="3"/>
    </row>
    <row r="113" spans="1:31" ht="12" customHeight="1">
      <c r="A113" s="653">
        <v>1618</v>
      </c>
      <c r="B113" s="653"/>
      <c r="C113" s="653"/>
      <c r="D113" s="653">
        <v>1550</v>
      </c>
      <c r="E113" s="653"/>
      <c r="F113" s="653"/>
      <c r="G113" s="650">
        <v>3195</v>
      </c>
      <c r="H113" s="650"/>
      <c r="I113" s="650"/>
      <c r="J113" s="650">
        <v>1655</v>
      </c>
      <c r="K113" s="650"/>
      <c r="L113" s="650"/>
      <c r="M113" s="650">
        <v>1540</v>
      </c>
      <c r="N113" s="650"/>
      <c r="O113" s="678"/>
      <c r="P113" s="651">
        <f>SUM(S113:X113)</f>
        <v>3062</v>
      </c>
      <c r="Q113" s="651"/>
      <c r="R113" s="651"/>
      <c r="S113" s="651">
        <f>SUM(S114:U118)</f>
        <v>1558</v>
      </c>
      <c r="T113" s="651"/>
      <c r="U113" s="651"/>
      <c r="V113" s="651">
        <f>SUM(V114:X118)</f>
        <v>1504</v>
      </c>
      <c r="W113" s="651"/>
      <c r="X113" s="806"/>
      <c r="Y113" s="22"/>
      <c r="Z113" s="211" t="s">
        <v>262</v>
      </c>
      <c r="AA113" s="211"/>
      <c r="AB113" s="211"/>
      <c r="AC113" s="211"/>
      <c r="AD113" s="27"/>
      <c r="AE113" s="3"/>
    </row>
    <row r="114" spans="1:31" ht="12" customHeight="1">
      <c r="A114" s="653">
        <v>295</v>
      </c>
      <c r="B114" s="653"/>
      <c r="C114" s="653"/>
      <c r="D114" s="653">
        <v>261</v>
      </c>
      <c r="E114" s="653"/>
      <c r="F114" s="653"/>
      <c r="G114" s="650">
        <v>534</v>
      </c>
      <c r="H114" s="650"/>
      <c r="I114" s="650"/>
      <c r="J114" s="648">
        <v>282</v>
      </c>
      <c r="K114" s="648"/>
      <c r="L114" s="648"/>
      <c r="M114" s="648">
        <v>252</v>
      </c>
      <c r="N114" s="648"/>
      <c r="O114" s="649"/>
      <c r="P114" s="651">
        <f>SUM(S114:X114)</f>
        <v>486</v>
      </c>
      <c r="Q114" s="651"/>
      <c r="R114" s="651"/>
      <c r="S114" s="631">
        <v>255</v>
      </c>
      <c r="T114" s="631"/>
      <c r="U114" s="631"/>
      <c r="V114" s="631">
        <v>231</v>
      </c>
      <c r="W114" s="631"/>
      <c r="X114" s="643"/>
      <c r="Y114" s="22"/>
      <c r="Z114" s="211">
        <v>0</v>
      </c>
      <c r="AA114" s="211"/>
      <c r="AB114" s="211"/>
      <c r="AC114" s="211"/>
      <c r="AD114" s="27"/>
      <c r="AE114" s="3"/>
    </row>
    <row r="115" spans="1:31" ht="12" customHeight="1">
      <c r="A115" s="653">
        <v>326</v>
      </c>
      <c r="B115" s="653"/>
      <c r="C115" s="653"/>
      <c r="D115" s="653">
        <v>286</v>
      </c>
      <c r="E115" s="653"/>
      <c r="F115" s="653"/>
      <c r="G115" s="650">
        <v>599</v>
      </c>
      <c r="H115" s="650"/>
      <c r="I115" s="650"/>
      <c r="J115" s="648">
        <v>269</v>
      </c>
      <c r="K115" s="648"/>
      <c r="L115" s="648"/>
      <c r="M115" s="648">
        <v>330</v>
      </c>
      <c r="N115" s="648"/>
      <c r="O115" s="649"/>
      <c r="P115" s="651">
        <f t="shared" ref="P115:P171" si="2">SUM(S115:X115)</f>
        <v>613</v>
      </c>
      <c r="Q115" s="651"/>
      <c r="R115" s="651"/>
      <c r="S115" s="631">
        <v>312</v>
      </c>
      <c r="T115" s="631"/>
      <c r="U115" s="631"/>
      <c r="V115" s="631">
        <v>301</v>
      </c>
      <c r="W115" s="631"/>
      <c r="X115" s="643"/>
      <c r="Y115" s="22"/>
      <c r="Z115" s="211">
        <v>1</v>
      </c>
      <c r="AA115" s="211"/>
      <c r="AB115" s="211"/>
      <c r="AC115" s="211"/>
      <c r="AD115" s="27"/>
      <c r="AE115" s="3"/>
    </row>
    <row r="116" spans="1:31" ht="12" customHeight="1">
      <c r="A116" s="653">
        <v>318</v>
      </c>
      <c r="B116" s="653"/>
      <c r="C116" s="653"/>
      <c r="D116" s="653">
        <v>327</v>
      </c>
      <c r="E116" s="653"/>
      <c r="F116" s="653"/>
      <c r="G116" s="650">
        <v>638</v>
      </c>
      <c r="H116" s="650"/>
      <c r="I116" s="650"/>
      <c r="J116" s="648">
        <v>335</v>
      </c>
      <c r="K116" s="648"/>
      <c r="L116" s="648"/>
      <c r="M116" s="648">
        <v>303</v>
      </c>
      <c r="N116" s="648"/>
      <c r="O116" s="649"/>
      <c r="P116" s="651">
        <f t="shared" si="2"/>
        <v>602</v>
      </c>
      <c r="Q116" s="651"/>
      <c r="R116" s="651"/>
      <c r="S116" s="631">
        <v>302</v>
      </c>
      <c r="T116" s="631"/>
      <c r="U116" s="631"/>
      <c r="V116" s="631">
        <v>300</v>
      </c>
      <c r="W116" s="631"/>
      <c r="X116" s="643"/>
      <c r="Y116" s="22"/>
      <c r="Z116" s="211">
        <v>2</v>
      </c>
      <c r="AA116" s="211"/>
      <c r="AB116" s="211"/>
      <c r="AC116" s="211"/>
      <c r="AD116" s="27"/>
      <c r="AE116" s="3"/>
    </row>
    <row r="117" spans="1:31" ht="12" customHeight="1">
      <c r="A117" s="653">
        <v>335</v>
      </c>
      <c r="B117" s="653"/>
      <c r="C117" s="653"/>
      <c r="D117" s="653">
        <v>340</v>
      </c>
      <c r="E117" s="653"/>
      <c r="F117" s="653"/>
      <c r="G117" s="650">
        <v>691</v>
      </c>
      <c r="H117" s="650"/>
      <c r="I117" s="650"/>
      <c r="J117" s="648">
        <v>382</v>
      </c>
      <c r="K117" s="648"/>
      <c r="L117" s="648"/>
      <c r="M117" s="648">
        <v>309</v>
      </c>
      <c r="N117" s="648"/>
      <c r="O117" s="649"/>
      <c r="P117" s="651">
        <f t="shared" si="2"/>
        <v>646</v>
      </c>
      <c r="Q117" s="651"/>
      <c r="R117" s="651"/>
      <c r="S117" s="631">
        <v>317</v>
      </c>
      <c r="T117" s="631"/>
      <c r="U117" s="631"/>
      <c r="V117" s="631">
        <v>329</v>
      </c>
      <c r="W117" s="631"/>
      <c r="X117" s="643"/>
      <c r="Y117" s="22"/>
      <c r="Z117" s="211">
        <v>3</v>
      </c>
      <c r="AA117" s="211"/>
      <c r="AB117" s="211"/>
      <c r="AC117" s="211"/>
      <c r="AD117" s="27"/>
      <c r="AE117" s="3"/>
    </row>
    <row r="118" spans="1:31" ht="12" customHeight="1">
      <c r="A118" s="653">
        <v>344</v>
      </c>
      <c r="B118" s="653"/>
      <c r="C118" s="653"/>
      <c r="D118" s="653">
        <v>336</v>
      </c>
      <c r="E118" s="653"/>
      <c r="F118" s="653"/>
      <c r="G118" s="650">
        <v>733</v>
      </c>
      <c r="H118" s="650"/>
      <c r="I118" s="650"/>
      <c r="J118" s="648">
        <v>387</v>
      </c>
      <c r="K118" s="648"/>
      <c r="L118" s="648"/>
      <c r="M118" s="648">
        <v>346</v>
      </c>
      <c r="N118" s="648"/>
      <c r="O118" s="649"/>
      <c r="P118" s="651">
        <f t="shared" si="2"/>
        <v>715</v>
      </c>
      <c r="Q118" s="651"/>
      <c r="R118" s="651"/>
      <c r="S118" s="631">
        <v>372</v>
      </c>
      <c r="T118" s="631"/>
      <c r="U118" s="631"/>
      <c r="V118" s="631">
        <v>343</v>
      </c>
      <c r="W118" s="631"/>
      <c r="X118" s="643"/>
      <c r="Y118" s="22"/>
      <c r="Z118" s="211">
        <v>4</v>
      </c>
      <c r="AA118" s="211"/>
      <c r="AB118" s="211"/>
      <c r="AC118" s="211"/>
      <c r="AD118" s="27"/>
      <c r="AE118" s="3"/>
    </row>
    <row r="119" spans="1:31" ht="12" customHeight="1">
      <c r="A119" s="653">
        <v>1742</v>
      </c>
      <c r="B119" s="653"/>
      <c r="C119" s="653"/>
      <c r="D119" s="653">
        <v>1737</v>
      </c>
      <c r="E119" s="653"/>
      <c r="F119" s="653"/>
      <c r="G119" s="650">
        <v>3666</v>
      </c>
      <c r="H119" s="650"/>
      <c r="I119" s="650"/>
      <c r="J119" s="650">
        <v>1886</v>
      </c>
      <c r="K119" s="650"/>
      <c r="L119" s="650"/>
      <c r="M119" s="650">
        <v>1780</v>
      </c>
      <c r="N119" s="650"/>
      <c r="O119" s="678"/>
      <c r="P119" s="651">
        <f t="shared" si="2"/>
        <v>3700</v>
      </c>
      <c r="Q119" s="651"/>
      <c r="R119" s="651"/>
      <c r="S119" s="635">
        <f>SUM(S120:U124)</f>
        <v>1917</v>
      </c>
      <c r="T119" s="635"/>
      <c r="U119" s="635"/>
      <c r="V119" s="635">
        <f>SUM(V120:X124)</f>
        <v>1783</v>
      </c>
      <c r="W119" s="635"/>
      <c r="X119" s="642"/>
      <c r="Y119" s="22"/>
      <c r="Z119" s="211" t="s">
        <v>263</v>
      </c>
      <c r="AA119" s="211"/>
      <c r="AB119" s="211"/>
      <c r="AC119" s="211"/>
      <c r="AD119" s="27"/>
      <c r="AE119" s="3"/>
    </row>
    <row r="120" spans="1:31" ht="12" customHeight="1">
      <c r="A120" s="653">
        <v>324</v>
      </c>
      <c r="B120" s="653"/>
      <c r="C120" s="653"/>
      <c r="D120" s="653">
        <v>333</v>
      </c>
      <c r="E120" s="653"/>
      <c r="F120" s="653"/>
      <c r="G120" s="650">
        <v>671</v>
      </c>
      <c r="H120" s="650"/>
      <c r="I120" s="650"/>
      <c r="J120" s="644">
        <v>357</v>
      </c>
      <c r="K120" s="644"/>
      <c r="L120" s="644"/>
      <c r="M120" s="644">
        <v>314</v>
      </c>
      <c r="N120" s="644"/>
      <c r="O120" s="645"/>
      <c r="P120" s="651">
        <f t="shared" si="2"/>
        <v>697</v>
      </c>
      <c r="Q120" s="651"/>
      <c r="R120" s="651"/>
      <c r="S120" s="635">
        <v>375</v>
      </c>
      <c r="T120" s="635"/>
      <c r="U120" s="635"/>
      <c r="V120" s="635">
        <v>322</v>
      </c>
      <c r="W120" s="635"/>
      <c r="X120" s="642"/>
      <c r="Y120" s="22"/>
      <c r="Z120" s="211">
        <v>5</v>
      </c>
      <c r="AA120" s="211"/>
      <c r="AB120" s="211"/>
      <c r="AC120" s="211"/>
      <c r="AD120" s="27"/>
      <c r="AE120" s="3"/>
    </row>
    <row r="121" spans="1:31" ht="12" customHeight="1">
      <c r="A121" s="653">
        <v>344</v>
      </c>
      <c r="B121" s="653"/>
      <c r="C121" s="653"/>
      <c r="D121" s="653">
        <v>341</v>
      </c>
      <c r="E121" s="653"/>
      <c r="F121" s="653"/>
      <c r="G121" s="650">
        <v>738</v>
      </c>
      <c r="H121" s="650"/>
      <c r="I121" s="650"/>
      <c r="J121" s="644">
        <v>396</v>
      </c>
      <c r="K121" s="644"/>
      <c r="L121" s="644"/>
      <c r="M121" s="644">
        <v>342</v>
      </c>
      <c r="N121" s="644"/>
      <c r="O121" s="645"/>
      <c r="P121" s="651">
        <f t="shared" si="2"/>
        <v>714</v>
      </c>
      <c r="Q121" s="651"/>
      <c r="R121" s="651"/>
      <c r="S121" s="631">
        <v>330</v>
      </c>
      <c r="T121" s="631"/>
      <c r="U121" s="631"/>
      <c r="V121" s="631">
        <v>384</v>
      </c>
      <c r="W121" s="631"/>
      <c r="X121" s="643"/>
      <c r="Y121" s="22"/>
      <c r="Z121" s="211">
        <v>6</v>
      </c>
      <c r="AA121" s="211"/>
      <c r="AB121" s="211"/>
      <c r="AC121" s="211"/>
      <c r="AD121" s="27"/>
      <c r="AE121" s="3"/>
    </row>
    <row r="122" spans="1:31" ht="12" customHeight="1">
      <c r="A122" s="653">
        <v>361</v>
      </c>
      <c r="B122" s="653"/>
      <c r="C122" s="653"/>
      <c r="D122" s="653">
        <v>353</v>
      </c>
      <c r="E122" s="653"/>
      <c r="F122" s="653"/>
      <c r="G122" s="650">
        <v>762</v>
      </c>
      <c r="H122" s="650"/>
      <c r="I122" s="650"/>
      <c r="J122" s="644">
        <v>381</v>
      </c>
      <c r="K122" s="644"/>
      <c r="L122" s="644"/>
      <c r="M122" s="644">
        <v>381</v>
      </c>
      <c r="N122" s="644"/>
      <c r="O122" s="645"/>
      <c r="P122" s="651">
        <f t="shared" si="2"/>
        <v>719</v>
      </c>
      <c r="Q122" s="651"/>
      <c r="R122" s="651"/>
      <c r="S122" s="631">
        <v>373</v>
      </c>
      <c r="T122" s="631"/>
      <c r="U122" s="631"/>
      <c r="V122" s="631">
        <v>346</v>
      </c>
      <c r="W122" s="631"/>
      <c r="X122" s="643"/>
      <c r="Y122" s="22"/>
      <c r="Z122" s="211">
        <v>7</v>
      </c>
      <c r="AA122" s="211"/>
      <c r="AB122" s="211"/>
      <c r="AC122" s="211"/>
      <c r="AD122" s="27"/>
      <c r="AE122" s="3"/>
    </row>
    <row r="123" spans="1:31" ht="12" customHeight="1">
      <c r="A123" s="653">
        <v>347</v>
      </c>
      <c r="B123" s="653"/>
      <c r="C123" s="653"/>
      <c r="D123" s="653">
        <v>353</v>
      </c>
      <c r="E123" s="653"/>
      <c r="F123" s="653"/>
      <c r="G123" s="650">
        <v>735</v>
      </c>
      <c r="H123" s="650"/>
      <c r="I123" s="650"/>
      <c r="J123" s="644">
        <v>363</v>
      </c>
      <c r="K123" s="644"/>
      <c r="L123" s="644"/>
      <c r="M123" s="644">
        <v>372</v>
      </c>
      <c r="N123" s="644"/>
      <c r="O123" s="645"/>
      <c r="P123" s="651">
        <f t="shared" si="2"/>
        <v>755</v>
      </c>
      <c r="Q123" s="651"/>
      <c r="R123" s="651"/>
      <c r="S123" s="631">
        <v>406</v>
      </c>
      <c r="T123" s="631"/>
      <c r="U123" s="631"/>
      <c r="V123" s="631">
        <v>349</v>
      </c>
      <c r="W123" s="631"/>
      <c r="X123" s="643"/>
      <c r="Y123" s="22"/>
      <c r="Z123" s="211">
        <v>8</v>
      </c>
      <c r="AA123" s="211"/>
      <c r="AB123" s="211"/>
      <c r="AC123" s="211"/>
      <c r="AD123" s="27"/>
      <c r="AE123" s="3"/>
    </row>
    <row r="124" spans="1:31" ht="12" customHeight="1">
      <c r="A124" s="653">
        <v>366</v>
      </c>
      <c r="B124" s="653"/>
      <c r="C124" s="653"/>
      <c r="D124" s="653">
        <v>357</v>
      </c>
      <c r="E124" s="653"/>
      <c r="F124" s="653"/>
      <c r="G124" s="650">
        <v>760</v>
      </c>
      <c r="H124" s="650"/>
      <c r="I124" s="650"/>
      <c r="J124" s="644">
        <v>389</v>
      </c>
      <c r="K124" s="644"/>
      <c r="L124" s="644"/>
      <c r="M124" s="644">
        <v>371</v>
      </c>
      <c r="N124" s="644"/>
      <c r="O124" s="645"/>
      <c r="P124" s="651">
        <f t="shared" si="2"/>
        <v>815</v>
      </c>
      <c r="Q124" s="651"/>
      <c r="R124" s="651"/>
      <c r="S124" s="631">
        <v>433</v>
      </c>
      <c r="T124" s="631"/>
      <c r="U124" s="631"/>
      <c r="V124" s="631">
        <v>382</v>
      </c>
      <c r="W124" s="631"/>
      <c r="X124" s="643"/>
      <c r="Y124" s="22"/>
      <c r="Z124" s="211">
        <v>9</v>
      </c>
      <c r="AA124" s="211"/>
      <c r="AB124" s="211"/>
      <c r="AC124" s="211"/>
      <c r="AD124" s="27"/>
      <c r="AE124" s="3"/>
    </row>
    <row r="125" spans="1:31" ht="12" customHeight="1">
      <c r="A125" s="653">
        <v>1732</v>
      </c>
      <c r="B125" s="653"/>
      <c r="C125" s="653"/>
      <c r="D125" s="653">
        <v>1688</v>
      </c>
      <c r="E125" s="653"/>
      <c r="F125" s="653"/>
      <c r="G125" s="650">
        <v>3711</v>
      </c>
      <c r="H125" s="650"/>
      <c r="I125" s="650"/>
      <c r="J125" s="652">
        <v>1860</v>
      </c>
      <c r="K125" s="652"/>
      <c r="L125" s="652"/>
      <c r="M125" s="652">
        <v>1851</v>
      </c>
      <c r="N125" s="652"/>
      <c r="O125" s="654"/>
      <c r="P125" s="651">
        <f t="shared" si="2"/>
        <v>3879</v>
      </c>
      <c r="Q125" s="651"/>
      <c r="R125" s="651"/>
      <c r="S125" s="635">
        <f>SUM(S126:U130)</f>
        <v>2010</v>
      </c>
      <c r="T125" s="635"/>
      <c r="U125" s="635"/>
      <c r="V125" s="635">
        <f>SUM(V126:X130)</f>
        <v>1869</v>
      </c>
      <c r="W125" s="635"/>
      <c r="X125" s="642"/>
      <c r="Y125" s="22"/>
      <c r="Z125" s="211" t="s">
        <v>264</v>
      </c>
      <c r="AA125" s="211"/>
      <c r="AB125" s="211"/>
      <c r="AC125" s="211"/>
      <c r="AD125" s="27"/>
      <c r="AE125" s="3"/>
    </row>
    <row r="126" spans="1:31" ht="12" customHeight="1">
      <c r="A126" s="653">
        <v>348</v>
      </c>
      <c r="B126" s="653"/>
      <c r="C126" s="653"/>
      <c r="D126" s="653">
        <v>345</v>
      </c>
      <c r="E126" s="653"/>
      <c r="F126" s="653"/>
      <c r="G126" s="650">
        <v>723</v>
      </c>
      <c r="H126" s="650"/>
      <c r="I126" s="650"/>
      <c r="J126" s="644">
        <v>353</v>
      </c>
      <c r="K126" s="644"/>
      <c r="L126" s="644"/>
      <c r="M126" s="644">
        <v>370</v>
      </c>
      <c r="N126" s="644"/>
      <c r="O126" s="645"/>
      <c r="P126" s="651">
        <f t="shared" si="2"/>
        <v>722</v>
      </c>
      <c r="Q126" s="651"/>
      <c r="R126" s="651"/>
      <c r="S126" s="635">
        <v>387</v>
      </c>
      <c r="T126" s="635"/>
      <c r="U126" s="635"/>
      <c r="V126" s="635">
        <v>335</v>
      </c>
      <c r="W126" s="635"/>
      <c r="X126" s="642"/>
      <c r="Y126" s="22"/>
      <c r="Z126" s="211">
        <v>10</v>
      </c>
      <c r="AA126" s="211"/>
      <c r="AB126" s="211"/>
      <c r="AC126" s="211"/>
      <c r="AD126" s="27"/>
      <c r="AE126" s="3"/>
    </row>
    <row r="127" spans="1:31" ht="12" customHeight="1">
      <c r="A127" s="653">
        <v>334</v>
      </c>
      <c r="B127" s="653"/>
      <c r="C127" s="653"/>
      <c r="D127" s="653">
        <v>362</v>
      </c>
      <c r="E127" s="653"/>
      <c r="F127" s="653"/>
      <c r="G127" s="650">
        <v>703</v>
      </c>
      <c r="H127" s="650"/>
      <c r="I127" s="650"/>
      <c r="J127" s="644">
        <v>340</v>
      </c>
      <c r="K127" s="644"/>
      <c r="L127" s="644"/>
      <c r="M127" s="644">
        <v>363</v>
      </c>
      <c r="N127" s="644"/>
      <c r="O127" s="645"/>
      <c r="P127" s="651">
        <f t="shared" si="2"/>
        <v>765</v>
      </c>
      <c r="Q127" s="651"/>
      <c r="R127" s="651"/>
      <c r="S127" s="631">
        <v>402</v>
      </c>
      <c r="T127" s="631"/>
      <c r="U127" s="631"/>
      <c r="V127" s="631">
        <v>363</v>
      </c>
      <c r="W127" s="631"/>
      <c r="X127" s="643"/>
      <c r="Y127" s="22"/>
      <c r="Z127" s="211">
        <v>11</v>
      </c>
      <c r="AA127" s="211"/>
      <c r="AB127" s="211"/>
      <c r="AC127" s="211"/>
      <c r="AD127" s="27"/>
      <c r="AE127" s="3"/>
    </row>
    <row r="128" spans="1:31" ht="12" customHeight="1">
      <c r="A128" s="653">
        <v>363</v>
      </c>
      <c r="B128" s="653"/>
      <c r="C128" s="653"/>
      <c r="D128" s="653">
        <v>354</v>
      </c>
      <c r="E128" s="653"/>
      <c r="F128" s="653"/>
      <c r="G128" s="650">
        <v>773</v>
      </c>
      <c r="H128" s="650"/>
      <c r="I128" s="650"/>
      <c r="J128" s="644">
        <v>397</v>
      </c>
      <c r="K128" s="644"/>
      <c r="L128" s="644"/>
      <c r="M128" s="644">
        <v>376</v>
      </c>
      <c r="N128" s="644"/>
      <c r="O128" s="645"/>
      <c r="P128" s="651">
        <f t="shared" si="2"/>
        <v>803</v>
      </c>
      <c r="Q128" s="651"/>
      <c r="R128" s="651"/>
      <c r="S128" s="631">
        <v>410</v>
      </c>
      <c r="T128" s="631"/>
      <c r="U128" s="631"/>
      <c r="V128" s="631">
        <v>393</v>
      </c>
      <c r="W128" s="631"/>
      <c r="X128" s="643"/>
      <c r="Y128" s="22"/>
      <c r="Z128" s="211">
        <v>12</v>
      </c>
      <c r="AA128" s="211"/>
      <c r="AB128" s="211"/>
      <c r="AC128" s="211"/>
      <c r="AD128" s="27"/>
      <c r="AE128" s="3"/>
    </row>
    <row r="129" spans="1:31" ht="12" customHeight="1">
      <c r="A129" s="653">
        <v>358</v>
      </c>
      <c r="B129" s="653"/>
      <c r="C129" s="653"/>
      <c r="D129" s="653">
        <v>317</v>
      </c>
      <c r="E129" s="653"/>
      <c r="F129" s="653"/>
      <c r="G129" s="650">
        <v>755</v>
      </c>
      <c r="H129" s="650"/>
      <c r="I129" s="650"/>
      <c r="J129" s="644">
        <v>380</v>
      </c>
      <c r="K129" s="644"/>
      <c r="L129" s="644"/>
      <c r="M129" s="644">
        <v>375</v>
      </c>
      <c r="N129" s="644"/>
      <c r="O129" s="645"/>
      <c r="P129" s="651">
        <f t="shared" si="2"/>
        <v>798</v>
      </c>
      <c r="Q129" s="651"/>
      <c r="R129" s="651"/>
      <c r="S129" s="631">
        <v>403</v>
      </c>
      <c r="T129" s="631"/>
      <c r="U129" s="631"/>
      <c r="V129" s="631">
        <v>395</v>
      </c>
      <c r="W129" s="631"/>
      <c r="X129" s="643"/>
      <c r="Y129" s="22"/>
      <c r="Z129" s="211">
        <v>13</v>
      </c>
      <c r="AA129" s="211"/>
      <c r="AB129" s="211"/>
      <c r="AC129" s="211"/>
      <c r="AD129" s="27"/>
      <c r="AE129" s="3"/>
    </row>
    <row r="130" spans="1:31" ht="12" customHeight="1">
      <c r="A130" s="653">
        <v>329</v>
      </c>
      <c r="B130" s="653"/>
      <c r="C130" s="653"/>
      <c r="D130" s="653">
        <v>310</v>
      </c>
      <c r="E130" s="653"/>
      <c r="F130" s="653"/>
      <c r="G130" s="650">
        <v>757</v>
      </c>
      <c r="H130" s="650"/>
      <c r="I130" s="650"/>
      <c r="J130" s="644">
        <v>390</v>
      </c>
      <c r="K130" s="644"/>
      <c r="L130" s="644"/>
      <c r="M130" s="644">
        <v>367</v>
      </c>
      <c r="N130" s="644"/>
      <c r="O130" s="645"/>
      <c r="P130" s="651">
        <f t="shared" si="2"/>
        <v>791</v>
      </c>
      <c r="Q130" s="651"/>
      <c r="R130" s="651"/>
      <c r="S130" s="631">
        <v>408</v>
      </c>
      <c r="T130" s="631"/>
      <c r="U130" s="631"/>
      <c r="V130" s="631">
        <v>383</v>
      </c>
      <c r="W130" s="631"/>
      <c r="X130" s="643"/>
      <c r="Y130" s="22"/>
      <c r="Z130" s="211">
        <v>14</v>
      </c>
      <c r="AA130" s="211"/>
      <c r="AB130" s="211"/>
      <c r="AC130" s="211"/>
      <c r="AD130" s="27"/>
      <c r="AE130" s="3"/>
    </row>
    <row r="131" spans="1:31" ht="12" customHeight="1">
      <c r="A131" s="653">
        <v>3560</v>
      </c>
      <c r="B131" s="653"/>
      <c r="C131" s="653"/>
      <c r="D131" s="653">
        <v>2607</v>
      </c>
      <c r="E131" s="653"/>
      <c r="F131" s="653"/>
      <c r="G131" s="650">
        <v>4816</v>
      </c>
      <c r="H131" s="650"/>
      <c r="I131" s="650"/>
      <c r="J131" s="652">
        <v>2479</v>
      </c>
      <c r="K131" s="652"/>
      <c r="L131" s="652"/>
      <c r="M131" s="652">
        <v>2337</v>
      </c>
      <c r="N131" s="652"/>
      <c r="O131" s="654"/>
      <c r="P131" s="651">
        <f t="shared" si="2"/>
        <v>4617</v>
      </c>
      <c r="Q131" s="651"/>
      <c r="R131" s="651"/>
      <c r="S131" s="635">
        <f>SUM(S132:U136)</f>
        <v>2329</v>
      </c>
      <c r="T131" s="635"/>
      <c r="U131" s="635"/>
      <c r="V131" s="635">
        <f>SUM(V132:X136)</f>
        <v>2288</v>
      </c>
      <c r="W131" s="635"/>
      <c r="X131" s="642"/>
      <c r="Y131" s="22"/>
      <c r="Z131" s="211" t="s">
        <v>265</v>
      </c>
      <c r="AA131" s="211"/>
      <c r="AB131" s="211"/>
      <c r="AC131" s="211"/>
      <c r="AD131" s="27"/>
      <c r="AE131" s="3"/>
    </row>
    <row r="132" spans="1:31" ht="12" customHeight="1">
      <c r="A132" s="653">
        <v>346</v>
      </c>
      <c r="B132" s="653"/>
      <c r="C132" s="653"/>
      <c r="D132" s="653">
        <v>328</v>
      </c>
      <c r="E132" s="653"/>
      <c r="F132" s="653"/>
      <c r="G132" s="650">
        <v>746</v>
      </c>
      <c r="H132" s="650"/>
      <c r="I132" s="650"/>
      <c r="J132" s="644">
        <v>376</v>
      </c>
      <c r="K132" s="644"/>
      <c r="L132" s="644"/>
      <c r="M132" s="644">
        <v>370</v>
      </c>
      <c r="N132" s="644"/>
      <c r="O132" s="645"/>
      <c r="P132" s="651">
        <f t="shared" si="2"/>
        <v>792</v>
      </c>
      <c r="Q132" s="651"/>
      <c r="R132" s="651"/>
      <c r="S132" s="631">
        <v>391</v>
      </c>
      <c r="T132" s="631"/>
      <c r="U132" s="631"/>
      <c r="V132" s="631">
        <v>401</v>
      </c>
      <c r="W132" s="631"/>
      <c r="X132" s="643"/>
      <c r="Y132" s="22"/>
      <c r="Z132" s="211">
        <v>15</v>
      </c>
      <c r="AA132" s="211"/>
      <c r="AB132" s="211"/>
      <c r="AC132" s="211"/>
      <c r="AD132" s="27"/>
      <c r="AE132" s="3"/>
    </row>
    <row r="133" spans="1:31" ht="12" customHeight="1">
      <c r="A133" s="653">
        <v>398</v>
      </c>
      <c r="B133" s="653"/>
      <c r="C133" s="653"/>
      <c r="D133" s="653">
        <v>366</v>
      </c>
      <c r="E133" s="653"/>
      <c r="F133" s="653"/>
      <c r="G133" s="650">
        <v>778</v>
      </c>
      <c r="H133" s="650"/>
      <c r="I133" s="650"/>
      <c r="J133" s="644">
        <v>378</v>
      </c>
      <c r="K133" s="644"/>
      <c r="L133" s="644"/>
      <c r="M133" s="644">
        <v>400</v>
      </c>
      <c r="N133" s="644"/>
      <c r="O133" s="645"/>
      <c r="P133" s="651">
        <f t="shared" si="2"/>
        <v>777</v>
      </c>
      <c r="Q133" s="651"/>
      <c r="R133" s="651"/>
      <c r="S133" s="631">
        <v>374</v>
      </c>
      <c r="T133" s="631"/>
      <c r="U133" s="631"/>
      <c r="V133" s="631">
        <v>403</v>
      </c>
      <c r="W133" s="631"/>
      <c r="X133" s="643"/>
      <c r="Y133" s="22"/>
      <c r="Z133" s="211">
        <v>16</v>
      </c>
      <c r="AA133" s="211"/>
      <c r="AB133" s="211"/>
      <c r="AC133" s="211"/>
      <c r="AD133" s="27"/>
      <c r="AE133" s="3"/>
    </row>
    <row r="134" spans="1:31" ht="12" customHeight="1">
      <c r="A134" s="653">
        <v>556</v>
      </c>
      <c r="B134" s="653"/>
      <c r="C134" s="653"/>
      <c r="D134" s="653">
        <v>390</v>
      </c>
      <c r="E134" s="653"/>
      <c r="F134" s="653"/>
      <c r="G134" s="650">
        <v>799</v>
      </c>
      <c r="H134" s="650"/>
      <c r="I134" s="650"/>
      <c r="J134" s="644">
        <v>405</v>
      </c>
      <c r="K134" s="644"/>
      <c r="L134" s="644"/>
      <c r="M134" s="644">
        <v>394</v>
      </c>
      <c r="N134" s="644"/>
      <c r="O134" s="645"/>
      <c r="P134" s="651">
        <f t="shared" si="2"/>
        <v>794</v>
      </c>
      <c r="Q134" s="651"/>
      <c r="R134" s="651"/>
      <c r="S134" s="631">
        <v>401</v>
      </c>
      <c r="T134" s="631"/>
      <c r="U134" s="631"/>
      <c r="V134" s="631">
        <v>393</v>
      </c>
      <c r="W134" s="631"/>
      <c r="X134" s="643"/>
      <c r="Y134" s="22"/>
      <c r="Z134" s="211">
        <v>17</v>
      </c>
      <c r="AA134" s="211"/>
      <c r="AB134" s="211"/>
      <c r="AC134" s="211"/>
      <c r="AD134" s="27"/>
      <c r="AE134" s="3"/>
    </row>
    <row r="135" spans="1:31" ht="12" customHeight="1">
      <c r="A135" s="653">
        <v>935</v>
      </c>
      <c r="B135" s="653"/>
      <c r="C135" s="653"/>
      <c r="D135" s="653">
        <v>646</v>
      </c>
      <c r="E135" s="653"/>
      <c r="F135" s="653"/>
      <c r="G135" s="650">
        <v>1101</v>
      </c>
      <c r="H135" s="650"/>
      <c r="I135" s="650"/>
      <c r="J135" s="644">
        <v>570</v>
      </c>
      <c r="K135" s="644"/>
      <c r="L135" s="644"/>
      <c r="M135" s="644">
        <v>531</v>
      </c>
      <c r="N135" s="644"/>
      <c r="O135" s="645"/>
      <c r="P135" s="651">
        <f t="shared" si="2"/>
        <v>1022</v>
      </c>
      <c r="Q135" s="651"/>
      <c r="R135" s="651"/>
      <c r="S135" s="631">
        <v>524</v>
      </c>
      <c r="T135" s="631"/>
      <c r="U135" s="631"/>
      <c r="V135" s="631">
        <v>498</v>
      </c>
      <c r="W135" s="631"/>
      <c r="X135" s="643"/>
      <c r="Y135" s="22"/>
      <c r="Z135" s="211">
        <v>18</v>
      </c>
      <c r="AA135" s="211"/>
      <c r="AB135" s="211"/>
      <c r="AC135" s="211"/>
      <c r="AD135" s="27"/>
      <c r="AE135" s="3"/>
    </row>
    <row r="136" spans="1:31" ht="12" customHeight="1">
      <c r="A136" s="653">
        <v>1325</v>
      </c>
      <c r="B136" s="653"/>
      <c r="C136" s="653"/>
      <c r="D136" s="653">
        <v>877</v>
      </c>
      <c r="E136" s="653"/>
      <c r="F136" s="653"/>
      <c r="G136" s="650">
        <v>1392</v>
      </c>
      <c r="H136" s="650"/>
      <c r="I136" s="650"/>
      <c r="J136" s="644">
        <v>750</v>
      </c>
      <c r="K136" s="644"/>
      <c r="L136" s="644"/>
      <c r="M136" s="644">
        <v>642</v>
      </c>
      <c r="N136" s="644"/>
      <c r="O136" s="645"/>
      <c r="P136" s="651">
        <f t="shared" si="2"/>
        <v>1232</v>
      </c>
      <c r="Q136" s="651"/>
      <c r="R136" s="651"/>
      <c r="S136" s="631">
        <v>639</v>
      </c>
      <c r="T136" s="631"/>
      <c r="U136" s="631"/>
      <c r="V136" s="631">
        <v>593</v>
      </c>
      <c r="W136" s="631"/>
      <c r="X136" s="643"/>
      <c r="Y136" s="22"/>
      <c r="Z136" s="211">
        <v>19</v>
      </c>
      <c r="AA136" s="211"/>
      <c r="AB136" s="211"/>
      <c r="AC136" s="211"/>
      <c r="AD136" s="27"/>
      <c r="AE136" s="3"/>
    </row>
    <row r="137" spans="1:31" ht="12" customHeight="1">
      <c r="A137" s="653">
        <v>3429</v>
      </c>
      <c r="B137" s="653"/>
      <c r="C137" s="653"/>
      <c r="D137" s="653">
        <v>2330</v>
      </c>
      <c r="E137" s="653"/>
      <c r="F137" s="653"/>
      <c r="G137" s="650">
        <v>5941</v>
      </c>
      <c r="H137" s="650"/>
      <c r="I137" s="650"/>
      <c r="J137" s="652">
        <v>3335</v>
      </c>
      <c r="K137" s="652"/>
      <c r="L137" s="652"/>
      <c r="M137" s="652">
        <v>2606</v>
      </c>
      <c r="N137" s="652"/>
      <c r="O137" s="654"/>
      <c r="P137" s="651">
        <f t="shared" si="2"/>
        <v>5302</v>
      </c>
      <c r="Q137" s="651"/>
      <c r="R137" s="651"/>
      <c r="S137" s="635">
        <f>SUM(S138:U142)</f>
        <v>2835</v>
      </c>
      <c r="T137" s="635"/>
      <c r="U137" s="635"/>
      <c r="V137" s="635">
        <f>SUM(V138:X142)</f>
        <v>2467</v>
      </c>
      <c r="W137" s="635"/>
      <c r="X137" s="642"/>
      <c r="Y137" s="22"/>
      <c r="Z137" s="211" t="s">
        <v>266</v>
      </c>
      <c r="AA137" s="211"/>
      <c r="AB137" s="211"/>
      <c r="AC137" s="211"/>
      <c r="AD137" s="27"/>
      <c r="AE137" s="3"/>
    </row>
    <row r="138" spans="1:31" ht="12" customHeight="1">
      <c r="A138" s="653">
        <v>1219</v>
      </c>
      <c r="B138" s="653"/>
      <c r="C138" s="653"/>
      <c r="D138" s="653">
        <v>770</v>
      </c>
      <c r="E138" s="653"/>
      <c r="F138" s="653"/>
      <c r="G138" s="650">
        <v>1461</v>
      </c>
      <c r="H138" s="650"/>
      <c r="I138" s="650"/>
      <c r="J138" s="644">
        <v>806</v>
      </c>
      <c r="K138" s="644"/>
      <c r="L138" s="644"/>
      <c r="M138" s="644">
        <v>655</v>
      </c>
      <c r="N138" s="644"/>
      <c r="O138" s="645"/>
      <c r="P138" s="651">
        <f t="shared" si="2"/>
        <v>1305</v>
      </c>
      <c r="Q138" s="651"/>
      <c r="R138" s="651"/>
      <c r="S138" s="631">
        <v>678</v>
      </c>
      <c r="T138" s="631"/>
      <c r="U138" s="631"/>
      <c r="V138" s="631">
        <v>627</v>
      </c>
      <c r="W138" s="631"/>
      <c r="X138" s="643"/>
      <c r="Y138" s="22"/>
      <c r="Z138" s="211">
        <v>20</v>
      </c>
      <c r="AA138" s="211"/>
      <c r="AB138" s="211"/>
      <c r="AC138" s="211"/>
      <c r="AD138" s="27"/>
      <c r="AE138" s="3"/>
    </row>
    <row r="139" spans="1:31" ht="12" customHeight="1">
      <c r="A139" s="653">
        <v>783</v>
      </c>
      <c r="B139" s="653"/>
      <c r="C139" s="653"/>
      <c r="D139" s="653">
        <v>506</v>
      </c>
      <c r="E139" s="653"/>
      <c r="F139" s="653"/>
      <c r="G139" s="650">
        <v>1472</v>
      </c>
      <c r="H139" s="650"/>
      <c r="I139" s="650"/>
      <c r="J139" s="644">
        <v>814</v>
      </c>
      <c r="K139" s="644"/>
      <c r="L139" s="644"/>
      <c r="M139" s="644">
        <v>658</v>
      </c>
      <c r="N139" s="644"/>
      <c r="O139" s="645"/>
      <c r="P139" s="651">
        <f t="shared" si="2"/>
        <v>1275</v>
      </c>
      <c r="Q139" s="651"/>
      <c r="R139" s="651"/>
      <c r="S139" s="631">
        <v>654</v>
      </c>
      <c r="T139" s="631"/>
      <c r="U139" s="631"/>
      <c r="V139" s="631">
        <v>621</v>
      </c>
      <c r="W139" s="631"/>
      <c r="X139" s="643"/>
      <c r="Y139" s="22"/>
      <c r="Z139" s="211">
        <v>21</v>
      </c>
      <c r="AA139" s="211"/>
      <c r="AB139" s="211"/>
      <c r="AC139" s="211"/>
      <c r="AD139" s="27"/>
      <c r="AE139" s="3"/>
    </row>
    <row r="140" spans="1:31" ht="12" customHeight="1">
      <c r="A140" s="653">
        <v>634</v>
      </c>
      <c r="B140" s="653"/>
      <c r="C140" s="653"/>
      <c r="D140" s="653">
        <v>439</v>
      </c>
      <c r="E140" s="653"/>
      <c r="F140" s="653"/>
      <c r="G140" s="650">
        <v>1212</v>
      </c>
      <c r="H140" s="650"/>
      <c r="I140" s="650"/>
      <c r="J140" s="644">
        <v>672</v>
      </c>
      <c r="K140" s="644"/>
      <c r="L140" s="644"/>
      <c r="M140" s="644">
        <v>540</v>
      </c>
      <c r="N140" s="644"/>
      <c r="O140" s="645"/>
      <c r="P140" s="651">
        <f t="shared" si="2"/>
        <v>1118</v>
      </c>
      <c r="Q140" s="651"/>
      <c r="R140" s="651"/>
      <c r="S140" s="631">
        <v>612</v>
      </c>
      <c r="T140" s="631"/>
      <c r="U140" s="631"/>
      <c r="V140" s="631">
        <v>506</v>
      </c>
      <c r="W140" s="631"/>
      <c r="X140" s="643"/>
      <c r="Y140" s="22"/>
      <c r="Z140" s="211">
        <v>22</v>
      </c>
      <c r="AA140" s="211"/>
      <c r="AB140" s="211"/>
      <c r="AC140" s="211"/>
      <c r="AD140" s="27"/>
      <c r="AE140" s="3"/>
    </row>
    <row r="141" spans="1:31" ht="12" customHeight="1">
      <c r="A141" s="653">
        <v>439</v>
      </c>
      <c r="B141" s="653"/>
      <c r="C141" s="653"/>
      <c r="D141" s="653">
        <v>350</v>
      </c>
      <c r="E141" s="653"/>
      <c r="F141" s="653"/>
      <c r="G141" s="650">
        <v>983</v>
      </c>
      <c r="H141" s="650"/>
      <c r="I141" s="650"/>
      <c r="J141" s="644">
        <v>580</v>
      </c>
      <c r="K141" s="644"/>
      <c r="L141" s="644"/>
      <c r="M141" s="644">
        <v>403</v>
      </c>
      <c r="N141" s="644"/>
      <c r="O141" s="645"/>
      <c r="P141" s="651">
        <f t="shared" si="2"/>
        <v>871</v>
      </c>
      <c r="Q141" s="651"/>
      <c r="R141" s="651"/>
      <c r="S141" s="631">
        <v>490</v>
      </c>
      <c r="T141" s="631"/>
      <c r="U141" s="631"/>
      <c r="V141" s="631">
        <v>381</v>
      </c>
      <c r="W141" s="631"/>
      <c r="X141" s="643"/>
      <c r="Y141" s="22"/>
      <c r="Z141" s="211">
        <v>23</v>
      </c>
      <c r="AA141" s="211"/>
      <c r="AB141" s="211"/>
      <c r="AC141" s="211"/>
      <c r="AD141" s="27"/>
      <c r="AE141" s="3"/>
    </row>
    <row r="142" spans="1:31" ht="12" customHeight="1">
      <c r="A142" s="653">
        <v>354</v>
      </c>
      <c r="B142" s="653"/>
      <c r="C142" s="653"/>
      <c r="D142" s="653">
        <v>265</v>
      </c>
      <c r="E142" s="653"/>
      <c r="F142" s="653"/>
      <c r="G142" s="650">
        <v>813</v>
      </c>
      <c r="H142" s="650"/>
      <c r="I142" s="650"/>
      <c r="J142" s="644">
        <v>463</v>
      </c>
      <c r="K142" s="644"/>
      <c r="L142" s="644"/>
      <c r="M142" s="644">
        <v>350</v>
      </c>
      <c r="N142" s="644"/>
      <c r="O142" s="645"/>
      <c r="P142" s="651">
        <f t="shared" si="2"/>
        <v>733</v>
      </c>
      <c r="Q142" s="651"/>
      <c r="R142" s="651"/>
      <c r="S142" s="631">
        <v>401</v>
      </c>
      <c r="T142" s="631"/>
      <c r="U142" s="631"/>
      <c r="V142" s="631">
        <v>332</v>
      </c>
      <c r="W142" s="631"/>
      <c r="X142" s="643"/>
      <c r="Y142" s="22"/>
      <c r="Z142" s="211">
        <v>24</v>
      </c>
      <c r="AA142" s="211"/>
      <c r="AB142" s="211"/>
      <c r="AC142" s="211"/>
      <c r="AD142" s="27"/>
      <c r="AE142" s="3"/>
    </row>
    <row r="143" spans="1:31" ht="12" customHeight="1">
      <c r="A143" s="653">
        <v>1394</v>
      </c>
      <c r="B143" s="653"/>
      <c r="C143" s="653"/>
      <c r="D143" s="653">
        <v>1545</v>
      </c>
      <c r="E143" s="653"/>
      <c r="F143" s="653"/>
      <c r="G143" s="650">
        <v>3401</v>
      </c>
      <c r="H143" s="650"/>
      <c r="I143" s="650"/>
      <c r="J143" s="652">
        <v>1725</v>
      </c>
      <c r="K143" s="652"/>
      <c r="L143" s="652"/>
      <c r="M143" s="652">
        <v>1676</v>
      </c>
      <c r="N143" s="652"/>
      <c r="O143" s="654"/>
      <c r="P143" s="651">
        <f t="shared" si="2"/>
        <v>2838</v>
      </c>
      <c r="Q143" s="651"/>
      <c r="R143" s="651"/>
      <c r="S143" s="635">
        <f>SUM(S144:U148)</f>
        <v>1458</v>
      </c>
      <c r="T143" s="635"/>
      <c r="U143" s="635"/>
      <c r="V143" s="635">
        <f>SUM(V144:X148)</f>
        <v>1380</v>
      </c>
      <c r="W143" s="635"/>
      <c r="X143" s="642"/>
      <c r="Y143" s="22"/>
      <c r="Z143" s="211" t="s">
        <v>267</v>
      </c>
      <c r="AA143" s="211"/>
      <c r="AB143" s="211"/>
      <c r="AC143" s="211"/>
      <c r="AD143" s="27"/>
    </row>
    <row r="144" spans="1:31" ht="12" customHeight="1">
      <c r="A144" s="653">
        <v>272</v>
      </c>
      <c r="B144" s="653"/>
      <c r="C144" s="653"/>
      <c r="D144" s="653">
        <v>308</v>
      </c>
      <c r="E144" s="653"/>
      <c r="F144" s="653"/>
      <c r="G144" s="650">
        <v>734</v>
      </c>
      <c r="H144" s="650"/>
      <c r="I144" s="650"/>
      <c r="J144" s="644">
        <v>387</v>
      </c>
      <c r="K144" s="644"/>
      <c r="L144" s="644"/>
      <c r="M144" s="644">
        <v>347</v>
      </c>
      <c r="N144" s="644"/>
      <c r="O144" s="645"/>
      <c r="P144" s="651">
        <f t="shared" si="2"/>
        <v>658</v>
      </c>
      <c r="Q144" s="651"/>
      <c r="R144" s="651"/>
      <c r="S144" s="631">
        <v>353</v>
      </c>
      <c r="T144" s="631"/>
      <c r="U144" s="631"/>
      <c r="V144" s="631">
        <v>305</v>
      </c>
      <c r="W144" s="631"/>
      <c r="X144" s="643"/>
      <c r="Y144" s="22"/>
      <c r="Z144" s="211">
        <v>25</v>
      </c>
      <c r="AA144" s="211"/>
      <c r="AB144" s="211"/>
      <c r="AC144" s="211"/>
      <c r="AD144" s="27"/>
    </row>
    <row r="145" spans="1:30" ht="12" customHeight="1">
      <c r="A145" s="653">
        <v>273</v>
      </c>
      <c r="B145" s="653"/>
      <c r="C145" s="653"/>
      <c r="D145" s="653">
        <v>308</v>
      </c>
      <c r="E145" s="653"/>
      <c r="F145" s="653"/>
      <c r="G145" s="650">
        <v>656</v>
      </c>
      <c r="H145" s="650"/>
      <c r="I145" s="650"/>
      <c r="J145" s="644">
        <v>329</v>
      </c>
      <c r="K145" s="644"/>
      <c r="L145" s="644"/>
      <c r="M145" s="644">
        <v>327</v>
      </c>
      <c r="N145" s="644"/>
      <c r="O145" s="645"/>
      <c r="P145" s="651">
        <f t="shared" si="2"/>
        <v>581</v>
      </c>
      <c r="Q145" s="651"/>
      <c r="R145" s="651"/>
      <c r="S145" s="631">
        <v>300</v>
      </c>
      <c r="T145" s="631"/>
      <c r="U145" s="631"/>
      <c r="V145" s="631">
        <v>281</v>
      </c>
      <c r="W145" s="631"/>
      <c r="X145" s="643"/>
      <c r="Y145" s="22"/>
      <c r="Z145" s="211">
        <v>26</v>
      </c>
      <c r="AA145" s="211"/>
      <c r="AB145" s="211"/>
      <c r="AC145" s="211"/>
      <c r="AD145" s="27"/>
    </row>
    <row r="146" spans="1:30" ht="12" customHeight="1">
      <c r="A146" s="653">
        <v>267</v>
      </c>
      <c r="B146" s="653"/>
      <c r="C146" s="653"/>
      <c r="D146" s="653">
        <v>300</v>
      </c>
      <c r="E146" s="653"/>
      <c r="F146" s="653"/>
      <c r="G146" s="650">
        <v>659</v>
      </c>
      <c r="H146" s="650"/>
      <c r="I146" s="650"/>
      <c r="J146" s="644">
        <v>346</v>
      </c>
      <c r="K146" s="644"/>
      <c r="L146" s="644"/>
      <c r="M146" s="644">
        <v>313</v>
      </c>
      <c r="N146" s="644"/>
      <c r="O146" s="645"/>
      <c r="P146" s="651">
        <f t="shared" si="2"/>
        <v>534</v>
      </c>
      <c r="Q146" s="651"/>
      <c r="R146" s="651"/>
      <c r="S146" s="631">
        <v>271</v>
      </c>
      <c r="T146" s="631"/>
      <c r="U146" s="631"/>
      <c r="V146" s="631">
        <v>263</v>
      </c>
      <c r="W146" s="631"/>
      <c r="X146" s="643"/>
      <c r="Y146" s="22"/>
      <c r="Z146" s="211">
        <v>27</v>
      </c>
      <c r="AA146" s="211"/>
      <c r="AB146" s="211"/>
      <c r="AC146" s="211"/>
      <c r="AD146" s="27"/>
    </row>
    <row r="147" spans="1:30" ht="12" customHeight="1">
      <c r="A147" s="653">
        <v>288</v>
      </c>
      <c r="B147" s="653"/>
      <c r="C147" s="653"/>
      <c r="D147" s="653">
        <v>291</v>
      </c>
      <c r="E147" s="653"/>
      <c r="F147" s="653"/>
      <c r="G147" s="650">
        <v>686</v>
      </c>
      <c r="H147" s="650"/>
      <c r="I147" s="650"/>
      <c r="J147" s="644">
        <v>330</v>
      </c>
      <c r="K147" s="644"/>
      <c r="L147" s="644"/>
      <c r="M147" s="644">
        <v>356</v>
      </c>
      <c r="N147" s="644"/>
      <c r="O147" s="645"/>
      <c r="P147" s="651">
        <f t="shared" si="2"/>
        <v>524</v>
      </c>
      <c r="Q147" s="651"/>
      <c r="R147" s="651"/>
      <c r="S147" s="631">
        <v>267</v>
      </c>
      <c r="T147" s="631"/>
      <c r="U147" s="631"/>
      <c r="V147" s="631">
        <v>257</v>
      </c>
      <c r="W147" s="631"/>
      <c r="X147" s="643"/>
      <c r="Y147" s="22"/>
      <c r="Z147" s="211">
        <v>28</v>
      </c>
      <c r="AA147" s="211"/>
      <c r="AB147" s="211"/>
      <c r="AC147" s="211"/>
      <c r="AD147" s="27"/>
    </row>
    <row r="148" spans="1:30" ht="12" customHeight="1">
      <c r="A148" s="653">
        <v>294</v>
      </c>
      <c r="B148" s="653"/>
      <c r="C148" s="653"/>
      <c r="D148" s="653">
        <v>338</v>
      </c>
      <c r="E148" s="653"/>
      <c r="F148" s="653"/>
      <c r="G148" s="650">
        <v>666</v>
      </c>
      <c r="H148" s="650"/>
      <c r="I148" s="650"/>
      <c r="J148" s="644">
        <v>333</v>
      </c>
      <c r="K148" s="644"/>
      <c r="L148" s="644"/>
      <c r="M148" s="644">
        <v>333</v>
      </c>
      <c r="N148" s="644"/>
      <c r="O148" s="645"/>
      <c r="P148" s="651">
        <f t="shared" si="2"/>
        <v>541</v>
      </c>
      <c r="Q148" s="651"/>
      <c r="R148" s="651"/>
      <c r="S148" s="631">
        <v>267</v>
      </c>
      <c r="T148" s="631"/>
      <c r="U148" s="631"/>
      <c r="V148" s="631">
        <v>274</v>
      </c>
      <c r="W148" s="631"/>
      <c r="X148" s="643"/>
      <c r="Y148" s="22"/>
      <c r="Z148" s="211">
        <v>29</v>
      </c>
      <c r="AA148" s="211"/>
      <c r="AB148" s="211"/>
      <c r="AC148" s="211"/>
      <c r="AD148" s="27"/>
    </row>
    <row r="149" spans="1:30" ht="12" customHeight="1">
      <c r="A149" s="653">
        <v>1949</v>
      </c>
      <c r="B149" s="653"/>
      <c r="C149" s="653"/>
      <c r="D149" s="653">
        <v>2139</v>
      </c>
      <c r="E149" s="653"/>
      <c r="F149" s="653"/>
      <c r="G149" s="650">
        <v>3495</v>
      </c>
      <c r="H149" s="650"/>
      <c r="I149" s="650"/>
      <c r="J149" s="652">
        <v>1667</v>
      </c>
      <c r="K149" s="652"/>
      <c r="L149" s="652"/>
      <c r="M149" s="652">
        <v>1828</v>
      </c>
      <c r="N149" s="652"/>
      <c r="O149" s="654"/>
      <c r="P149" s="651">
        <f t="shared" si="2"/>
        <v>3291</v>
      </c>
      <c r="Q149" s="651"/>
      <c r="R149" s="651"/>
      <c r="S149" s="635">
        <f>SUM(S150:U154)</f>
        <v>1650</v>
      </c>
      <c r="T149" s="635"/>
      <c r="U149" s="635"/>
      <c r="V149" s="635">
        <f>SUM(V150:X154)</f>
        <v>1641</v>
      </c>
      <c r="W149" s="635"/>
      <c r="X149" s="642"/>
      <c r="Y149" s="22"/>
      <c r="Z149" s="211" t="s">
        <v>268</v>
      </c>
      <c r="AA149" s="211"/>
      <c r="AB149" s="211"/>
      <c r="AC149" s="211"/>
      <c r="AD149" s="27"/>
    </row>
    <row r="150" spans="1:30" ht="12" customHeight="1">
      <c r="A150" s="653">
        <v>351</v>
      </c>
      <c r="B150" s="653"/>
      <c r="C150" s="653"/>
      <c r="D150" s="653">
        <v>344</v>
      </c>
      <c r="E150" s="653"/>
      <c r="F150" s="653"/>
      <c r="G150" s="650">
        <v>598</v>
      </c>
      <c r="H150" s="650"/>
      <c r="I150" s="650"/>
      <c r="J150" s="644">
        <v>288</v>
      </c>
      <c r="K150" s="644"/>
      <c r="L150" s="644"/>
      <c r="M150" s="644">
        <v>310</v>
      </c>
      <c r="N150" s="644"/>
      <c r="O150" s="645"/>
      <c r="P150" s="651">
        <f t="shared" si="2"/>
        <v>603</v>
      </c>
      <c r="Q150" s="651"/>
      <c r="R150" s="651"/>
      <c r="S150" s="631">
        <v>311</v>
      </c>
      <c r="T150" s="631"/>
      <c r="U150" s="631"/>
      <c r="V150" s="631">
        <v>292</v>
      </c>
      <c r="W150" s="631"/>
      <c r="X150" s="643"/>
      <c r="Y150" s="22"/>
      <c r="Z150" s="211">
        <v>30</v>
      </c>
      <c r="AA150" s="211"/>
      <c r="AB150" s="211"/>
      <c r="AC150" s="211"/>
      <c r="AD150" s="27"/>
    </row>
    <row r="151" spans="1:30" ht="12" customHeight="1">
      <c r="A151" s="653">
        <v>361</v>
      </c>
      <c r="B151" s="653"/>
      <c r="C151" s="653"/>
      <c r="D151" s="653">
        <v>386</v>
      </c>
      <c r="E151" s="653"/>
      <c r="F151" s="653"/>
      <c r="G151" s="650">
        <v>698</v>
      </c>
      <c r="H151" s="650"/>
      <c r="I151" s="650"/>
      <c r="J151" s="644">
        <v>331</v>
      </c>
      <c r="K151" s="644"/>
      <c r="L151" s="644"/>
      <c r="M151" s="644">
        <v>367</v>
      </c>
      <c r="N151" s="644"/>
      <c r="O151" s="645"/>
      <c r="P151" s="651">
        <f t="shared" si="2"/>
        <v>613</v>
      </c>
      <c r="Q151" s="651"/>
      <c r="R151" s="651"/>
      <c r="S151" s="631">
        <v>312</v>
      </c>
      <c r="T151" s="631"/>
      <c r="U151" s="631"/>
      <c r="V151" s="631">
        <v>301</v>
      </c>
      <c r="W151" s="631"/>
      <c r="X151" s="643"/>
      <c r="Y151" s="22"/>
      <c r="Z151" s="211">
        <v>31</v>
      </c>
      <c r="AA151" s="211"/>
      <c r="AB151" s="211"/>
      <c r="AC151" s="211"/>
      <c r="AD151" s="27"/>
    </row>
    <row r="152" spans="1:30" ht="12" customHeight="1">
      <c r="A152" s="653">
        <v>385</v>
      </c>
      <c r="B152" s="653"/>
      <c r="C152" s="653"/>
      <c r="D152" s="653">
        <v>432</v>
      </c>
      <c r="E152" s="653"/>
      <c r="F152" s="653"/>
      <c r="G152" s="650">
        <v>711</v>
      </c>
      <c r="H152" s="650"/>
      <c r="I152" s="650"/>
      <c r="J152" s="644">
        <v>329</v>
      </c>
      <c r="K152" s="644"/>
      <c r="L152" s="644"/>
      <c r="M152" s="644">
        <v>382</v>
      </c>
      <c r="N152" s="644"/>
      <c r="O152" s="645"/>
      <c r="P152" s="651">
        <f t="shared" si="2"/>
        <v>658</v>
      </c>
      <c r="Q152" s="651"/>
      <c r="R152" s="651"/>
      <c r="S152" s="631">
        <v>332</v>
      </c>
      <c r="T152" s="631"/>
      <c r="U152" s="631"/>
      <c r="V152" s="631">
        <v>326</v>
      </c>
      <c r="W152" s="631"/>
      <c r="X152" s="643"/>
      <c r="Y152" s="22"/>
      <c r="Z152" s="211">
        <v>32</v>
      </c>
      <c r="AA152" s="211"/>
      <c r="AB152" s="211"/>
      <c r="AC152" s="211"/>
      <c r="AD152" s="27"/>
    </row>
    <row r="153" spans="1:30" ht="12" customHeight="1">
      <c r="A153" s="653">
        <v>365</v>
      </c>
      <c r="B153" s="653"/>
      <c r="C153" s="653"/>
      <c r="D153" s="653">
        <v>461</v>
      </c>
      <c r="E153" s="653"/>
      <c r="F153" s="653"/>
      <c r="G153" s="650">
        <v>706</v>
      </c>
      <c r="H153" s="650"/>
      <c r="I153" s="650"/>
      <c r="J153" s="644">
        <v>355</v>
      </c>
      <c r="K153" s="644"/>
      <c r="L153" s="644"/>
      <c r="M153" s="644">
        <v>351</v>
      </c>
      <c r="N153" s="644"/>
      <c r="O153" s="645"/>
      <c r="P153" s="651">
        <f t="shared" si="2"/>
        <v>712</v>
      </c>
      <c r="Q153" s="651"/>
      <c r="R153" s="651"/>
      <c r="S153" s="631">
        <v>339</v>
      </c>
      <c r="T153" s="631"/>
      <c r="U153" s="631"/>
      <c r="V153" s="631">
        <v>373</v>
      </c>
      <c r="W153" s="631"/>
      <c r="X153" s="643"/>
      <c r="Y153" s="22"/>
      <c r="Z153" s="211">
        <v>33</v>
      </c>
      <c r="AA153" s="211"/>
      <c r="AB153" s="211"/>
      <c r="AC153" s="211"/>
      <c r="AD153" s="27"/>
    </row>
    <row r="154" spans="1:30" ht="12" customHeight="1">
      <c r="A154" s="653">
        <v>487</v>
      </c>
      <c r="B154" s="653"/>
      <c r="C154" s="653"/>
      <c r="D154" s="653">
        <v>516</v>
      </c>
      <c r="E154" s="653"/>
      <c r="F154" s="653"/>
      <c r="G154" s="650">
        <v>782</v>
      </c>
      <c r="H154" s="650"/>
      <c r="I154" s="650"/>
      <c r="J154" s="644">
        <v>364</v>
      </c>
      <c r="K154" s="644"/>
      <c r="L154" s="644"/>
      <c r="M154" s="644">
        <v>418</v>
      </c>
      <c r="N154" s="644"/>
      <c r="O154" s="645"/>
      <c r="P154" s="651">
        <f t="shared" si="2"/>
        <v>705</v>
      </c>
      <c r="Q154" s="651"/>
      <c r="R154" s="651"/>
      <c r="S154" s="631">
        <v>356</v>
      </c>
      <c r="T154" s="631"/>
      <c r="U154" s="631"/>
      <c r="V154" s="631">
        <v>349</v>
      </c>
      <c r="W154" s="631"/>
      <c r="X154" s="643"/>
      <c r="Y154" s="22"/>
      <c r="Z154" s="211">
        <v>34</v>
      </c>
      <c r="AA154" s="211"/>
      <c r="AB154" s="211"/>
      <c r="AC154" s="211"/>
      <c r="AD154" s="27"/>
    </row>
    <row r="155" spans="1:30" ht="12" customHeight="1">
      <c r="A155" s="653">
        <v>2776</v>
      </c>
      <c r="B155" s="653"/>
      <c r="C155" s="653"/>
      <c r="D155" s="653">
        <v>2834</v>
      </c>
      <c r="E155" s="653"/>
      <c r="F155" s="653"/>
      <c r="G155" s="650">
        <v>4784</v>
      </c>
      <c r="H155" s="650"/>
      <c r="I155" s="650"/>
      <c r="J155" s="652">
        <v>2333</v>
      </c>
      <c r="K155" s="652"/>
      <c r="L155" s="652"/>
      <c r="M155" s="652">
        <v>2451</v>
      </c>
      <c r="N155" s="652"/>
      <c r="O155" s="654"/>
      <c r="P155" s="651">
        <f t="shared" si="2"/>
        <v>4137</v>
      </c>
      <c r="Q155" s="651"/>
      <c r="R155" s="651"/>
      <c r="S155" s="635">
        <f>SUM(S156:U160)</f>
        <v>1988</v>
      </c>
      <c r="T155" s="635"/>
      <c r="U155" s="635"/>
      <c r="V155" s="635">
        <f>SUM(V156:X160)</f>
        <v>2149</v>
      </c>
      <c r="W155" s="635"/>
      <c r="X155" s="642"/>
      <c r="Y155" s="22"/>
      <c r="Z155" s="211" t="s">
        <v>269</v>
      </c>
      <c r="AA155" s="211"/>
      <c r="AB155" s="211"/>
      <c r="AC155" s="211"/>
      <c r="AD155" s="27"/>
    </row>
    <row r="156" spans="1:30" ht="12" customHeight="1">
      <c r="A156" s="653">
        <v>521</v>
      </c>
      <c r="B156" s="653"/>
      <c r="C156" s="653"/>
      <c r="D156" s="653">
        <v>519</v>
      </c>
      <c r="E156" s="653"/>
      <c r="F156" s="653"/>
      <c r="G156" s="650">
        <v>853</v>
      </c>
      <c r="H156" s="650"/>
      <c r="I156" s="650"/>
      <c r="J156" s="644">
        <v>431</v>
      </c>
      <c r="K156" s="644"/>
      <c r="L156" s="644"/>
      <c r="M156" s="644">
        <v>422</v>
      </c>
      <c r="N156" s="644"/>
      <c r="O156" s="645"/>
      <c r="P156" s="651">
        <f t="shared" si="2"/>
        <v>710</v>
      </c>
      <c r="Q156" s="651"/>
      <c r="R156" s="651"/>
      <c r="S156" s="631">
        <v>355</v>
      </c>
      <c r="T156" s="631"/>
      <c r="U156" s="631"/>
      <c r="V156" s="631">
        <v>355</v>
      </c>
      <c r="W156" s="631"/>
      <c r="X156" s="643"/>
      <c r="Y156" s="22"/>
      <c r="Z156" s="211">
        <v>35</v>
      </c>
      <c r="AA156" s="211"/>
      <c r="AB156" s="211"/>
      <c r="AC156" s="211"/>
      <c r="AD156" s="27"/>
    </row>
    <row r="157" spans="1:30" ht="12" customHeight="1">
      <c r="A157" s="653">
        <v>582</v>
      </c>
      <c r="B157" s="653"/>
      <c r="C157" s="653"/>
      <c r="D157" s="653">
        <v>586</v>
      </c>
      <c r="E157" s="653"/>
      <c r="F157" s="653"/>
      <c r="G157" s="650">
        <v>899</v>
      </c>
      <c r="H157" s="650"/>
      <c r="I157" s="650"/>
      <c r="J157" s="644">
        <v>444</v>
      </c>
      <c r="K157" s="644"/>
      <c r="L157" s="644"/>
      <c r="M157" s="644">
        <v>455</v>
      </c>
      <c r="N157" s="644"/>
      <c r="O157" s="645"/>
      <c r="P157" s="651">
        <f t="shared" si="2"/>
        <v>828</v>
      </c>
      <c r="Q157" s="651"/>
      <c r="R157" s="651"/>
      <c r="S157" s="631">
        <v>383</v>
      </c>
      <c r="T157" s="631"/>
      <c r="U157" s="631"/>
      <c r="V157" s="631">
        <v>445</v>
      </c>
      <c r="W157" s="631"/>
      <c r="X157" s="643"/>
      <c r="Y157" s="22"/>
      <c r="Z157" s="211">
        <v>36</v>
      </c>
      <c r="AA157" s="211"/>
      <c r="AB157" s="211"/>
      <c r="AC157" s="211"/>
      <c r="AD157" s="27"/>
    </row>
    <row r="158" spans="1:30" ht="12" customHeight="1">
      <c r="A158" s="653">
        <v>576</v>
      </c>
      <c r="B158" s="653"/>
      <c r="C158" s="653"/>
      <c r="D158" s="653">
        <v>604</v>
      </c>
      <c r="E158" s="653"/>
      <c r="F158" s="653"/>
      <c r="G158" s="650">
        <v>932</v>
      </c>
      <c r="H158" s="650"/>
      <c r="I158" s="650"/>
      <c r="J158" s="644">
        <v>455</v>
      </c>
      <c r="K158" s="644"/>
      <c r="L158" s="644"/>
      <c r="M158" s="644">
        <v>477</v>
      </c>
      <c r="N158" s="644"/>
      <c r="O158" s="645"/>
      <c r="P158" s="651">
        <f t="shared" si="2"/>
        <v>860</v>
      </c>
      <c r="Q158" s="651"/>
      <c r="R158" s="651"/>
      <c r="S158" s="631">
        <v>418</v>
      </c>
      <c r="T158" s="631"/>
      <c r="U158" s="631"/>
      <c r="V158" s="631">
        <v>442</v>
      </c>
      <c r="W158" s="631"/>
      <c r="X158" s="643"/>
      <c r="Y158" s="22"/>
      <c r="Z158" s="211">
        <v>37</v>
      </c>
      <c r="AA158" s="211"/>
      <c r="AB158" s="211"/>
      <c r="AC158" s="211"/>
      <c r="AD158" s="27"/>
    </row>
    <row r="159" spans="1:30" ht="12" customHeight="1">
      <c r="A159" s="653">
        <v>566</v>
      </c>
      <c r="B159" s="653"/>
      <c r="C159" s="653"/>
      <c r="D159" s="653">
        <v>586</v>
      </c>
      <c r="E159" s="653"/>
      <c r="F159" s="653"/>
      <c r="G159" s="650">
        <v>985</v>
      </c>
      <c r="H159" s="650"/>
      <c r="I159" s="650"/>
      <c r="J159" s="644">
        <v>455</v>
      </c>
      <c r="K159" s="644"/>
      <c r="L159" s="644"/>
      <c r="M159" s="644">
        <v>530</v>
      </c>
      <c r="N159" s="644"/>
      <c r="O159" s="645"/>
      <c r="P159" s="651">
        <f t="shared" si="2"/>
        <v>821</v>
      </c>
      <c r="Q159" s="651"/>
      <c r="R159" s="651"/>
      <c r="S159" s="631">
        <v>402</v>
      </c>
      <c r="T159" s="631"/>
      <c r="U159" s="631"/>
      <c r="V159" s="631">
        <v>419</v>
      </c>
      <c r="W159" s="631"/>
      <c r="X159" s="643"/>
      <c r="Y159" s="22"/>
      <c r="Z159" s="211">
        <v>38</v>
      </c>
      <c r="AA159" s="211"/>
      <c r="AB159" s="211"/>
      <c r="AC159" s="211"/>
      <c r="AD159" s="27"/>
    </row>
    <row r="160" spans="1:30" ht="12" customHeight="1">
      <c r="A160" s="653">
        <v>531</v>
      </c>
      <c r="B160" s="653"/>
      <c r="C160" s="653"/>
      <c r="D160" s="653">
        <v>539</v>
      </c>
      <c r="E160" s="653"/>
      <c r="F160" s="653"/>
      <c r="G160" s="650">
        <v>1115</v>
      </c>
      <c r="H160" s="650"/>
      <c r="I160" s="650"/>
      <c r="J160" s="644">
        <v>548</v>
      </c>
      <c r="K160" s="644"/>
      <c r="L160" s="644"/>
      <c r="M160" s="644">
        <v>567</v>
      </c>
      <c r="N160" s="644"/>
      <c r="O160" s="645"/>
      <c r="P160" s="651">
        <f t="shared" si="2"/>
        <v>918</v>
      </c>
      <c r="Q160" s="651"/>
      <c r="R160" s="651"/>
      <c r="S160" s="631">
        <v>430</v>
      </c>
      <c r="T160" s="631"/>
      <c r="U160" s="631"/>
      <c r="V160" s="631">
        <v>488</v>
      </c>
      <c r="W160" s="631"/>
      <c r="X160" s="643"/>
      <c r="Y160" s="22"/>
      <c r="Z160" s="211">
        <v>39</v>
      </c>
      <c r="AA160" s="211"/>
      <c r="AB160" s="211"/>
      <c r="AC160" s="211"/>
      <c r="AD160" s="27"/>
    </row>
    <row r="161" spans="1:30" ht="12" customHeight="1">
      <c r="A161" s="653">
        <v>2108</v>
      </c>
      <c r="B161" s="653"/>
      <c r="C161" s="653"/>
      <c r="D161" s="653">
        <v>2223</v>
      </c>
      <c r="E161" s="653"/>
      <c r="F161" s="653"/>
      <c r="G161" s="650">
        <v>5969</v>
      </c>
      <c r="H161" s="650"/>
      <c r="I161" s="650"/>
      <c r="J161" s="652">
        <v>2948</v>
      </c>
      <c r="K161" s="652"/>
      <c r="L161" s="652"/>
      <c r="M161" s="652">
        <v>3021</v>
      </c>
      <c r="N161" s="652"/>
      <c r="O161" s="654"/>
      <c r="P161" s="651">
        <f t="shared" si="2"/>
        <v>5133</v>
      </c>
      <c r="Q161" s="651"/>
      <c r="R161" s="651"/>
      <c r="S161" s="635">
        <f>SUM(S162:U166)</f>
        <v>2527</v>
      </c>
      <c r="T161" s="635"/>
      <c r="U161" s="635"/>
      <c r="V161" s="635">
        <f>SUM(V162:X166)</f>
        <v>2606</v>
      </c>
      <c r="W161" s="635"/>
      <c r="X161" s="642"/>
      <c r="Y161" s="22"/>
      <c r="Z161" s="211" t="s">
        <v>270</v>
      </c>
      <c r="AA161" s="211"/>
      <c r="AB161" s="211"/>
      <c r="AC161" s="211"/>
      <c r="AD161" s="27"/>
    </row>
    <row r="162" spans="1:30" ht="12" customHeight="1">
      <c r="A162" s="653">
        <v>491</v>
      </c>
      <c r="B162" s="653"/>
      <c r="C162" s="653"/>
      <c r="D162" s="653">
        <v>488</v>
      </c>
      <c r="E162" s="653"/>
      <c r="F162" s="653"/>
      <c r="G162" s="650">
        <v>1134</v>
      </c>
      <c r="H162" s="650"/>
      <c r="I162" s="650"/>
      <c r="J162" s="644">
        <v>562</v>
      </c>
      <c r="K162" s="644"/>
      <c r="L162" s="644"/>
      <c r="M162" s="644">
        <v>572</v>
      </c>
      <c r="N162" s="644"/>
      <c r="O162" s="645"/>
      <c r="P162" s="651">
        <f t="shared" si="2"/>
        <v>953</v>
      </c>
      <c r="Q162" s="651"/>
      <c r="R162" s="651"/>
      <c r="S162" s="631">
        <v>485</v>
      </c>
      <c r="T162" s="631"/>
      <c r="U162" s="631"/>
      <c r="V162" s="631">
        <v>468</v>
      </c>
      <c r="W162" s="631"/>
      <c r="X162" s="643"/>
      <c r="Y162" s="22"/>
      <c r="Z162" s="211">
        <v>40</v>
      </c>
      <c r="AA162" s="211"/>
      <c r="AB162" s="211"/>
      <c r="AC162" s="211"/>
      <c r="AD162" s="27"/>
    </row>
    <row r="163" spans="1:30" ht="12" customHeight="1">
      <c r="A163" s="653">
        <v>473</v>
      </c>
      <c r="B163" s="653"/>
      <c r="C163" s="653"/>
      <c r="D163" s="653">
        <v>515</v>
      </c>
      <c r="E163" s="653"/>
      <c r="F163" s="653"/>
      <c r="G163" s="650">
        <v>1243</v>
      </c>
      <c r="H163" s="650"/>
      <c r="I163" s="650"/>
      <c r="J163" s="648">
        <v>622</v>
      </c>
      <c r="K163" s="648"/>
      <c r="L163" s="648"/>
      <c r="M163" s="648">
        <v>621</v>
      </c>
      <c r="N163" s="648"/>
      <c r="O163" s="649"/>
      <c r="P163" s="651">
        <f t="shared" si="2"/>
        <v>972</v>
      </c>
      <c r="Q163" s="651"/>
      <c r="R163" s="651"/>
      <c r="S163" s="631">
        <v>488</v>
      </c>
      <c r="T163" s="631"/>
      <c r="U163" s="631"/>
      <c r="V163" s="631">
        <v>484</v>
      </c>
      <c r="W163" s="631"/>
      <c r="X163" s="643"/>
      <c r="Y163" s="22"/>
      <c r="Z163" s="211">
        <v>41</v>
      </c>
      <c r="AA163" s="211"/>
      <c r="AB163" s="211"/>
      <c r="AC163" s="211"/>
      <c r="AD163" s="27"/>
    </row>
    <row r="164" spans="1:30" ht="12" customHeight="1">
      <c r="A164" s="653">
        <v>430</v>
      </c>
      <c r="B164" s="653"/>
      <c r="C164" s="653"/>
      <c r="D164" s="653">
        <v>425</v>
      </c>
      <c r="E164" s="653"/>
      <c r="F164" s="653"/>
      <c r="G164" s="650">
        <v>1271</v>
      </c>
      <c r="H164" s="650"/>
      <c r="I164" s="650"/>
      <c r="J164" s="648">
        <v>611</v>
      </c>
      <c r="K164" s="648"/>
      <c r="L164" s="648"/>
      <c r="M164" s="648">
        <v>660</v>
      </c>
      <c r="N164" s="648"/>
      <c r="O164" s="649"/>
      <c r="P164" s="651">
        <f t="shared" si="2"/>
        <v>998</v>
      </c>
      <c r="Q164" s="651"/>
      <c r="R164" s="651"/>
      <c r="S164" s="631">
        <v>492</v>
      </c>
      <c r="T164" s="631"/>
      <c r="U164" s="631"/>
      <c r="V164" s="631">
        <v>506</v>
      </c>
      <c r="W164" s="631"/>
      <c r="X164" s="643"/>
      <c r="Y164" s="22"/>
      <c r="Z164" s="211">
        <v>42</v>
      </c>
      <c r="AA164" s="211"/>
      <c r="AB164" s="211"/>
      <c r="AC164" s="211"/>
      <c r="AD164" s="27"/>
    </row>
    <row r="165" spans="1:30" ht="12" customHeight="1">
      <c r="A165" s="653">
        <v>382</v>
      </c>
      <c r="B165" s="653"/>
      <c r="C165" s="653"/>
      <c r="D165" s="653">
        <v>442</v>
      </c>
      <c r="E165" s="653"/>
      <c r="F165" s="653"/>
      <c r="G165" s="650">
        <v>1212</v>
      </c>
      <c r="H165" s="650"/>
      <c r="I165" s="650"/>
      <c r="J165" s="648">
        <v>596</v>
      </c>
      <c r="K165" s="648"/>
      <c r="L165" s="648"/>
      <c r="M165" s="648">
        <v>616</v>
      </c>
      <c r="N165" s="648"/>
      <c r="O165" s="649"/>
      <c r="P165" s="651">
        <f t="shared" si="2"/>
        <v>1043</v>
      </c>
      <c r="Q165" s="651"/>
      <c r="R165" s="651"/>
      <c r="S165" s="631">
        <v>490</v>
      </c>
      <c r="T165" s="631"/>
      <c r="U165" s="631"/>
      <c r="V165" s="631">
        <v>553</v>
      </c>
      <c r="W165" s="631"/>
      <c r="X165" s="643"/>
      <c r="Y165" s="22"/>
      <c r="Z165" s="211">
        <v>43</v>
      </c>
      <c r="AA165" s="211"/>
      <c r="AB165" s="211"/>
      <c r="AC165" s="211"/>
      <c r="AD165" s="27"/>
    </row>
    <row r="166" spans="1:30" ht="12" customHeight="1">
      <c r="A166" s="653">
        <v>332</v>
      </c>
      <c r="B166" s="653"/>
      <c r="C166" s="653"/>
      <c r="D166" s="653">
        <v>353</v>
      </c>
      <c r="E166" s="653"/>
      <c r="F166" s="653"/>
      <c r="G166" s="650">
        <v>1109</v>
      </c>
      <c r="H166" s="650"/>
      <c r="I166" s="650"/>
      <c r="J166" s="648">
        <v>557</v>
      </c>
      <c r="K166" s="648"/>
      <c r="L166" s="648"/>
      <c r="M166" s="648">
        <v>552</v>
      </c>
      <c r="N166" s="648"/>
      <c r="O166" s="649"/>
      <c r="P166" s="651">
        <f t="shared" si="2"/>
        <v>1167</v>
      </c>
      <c r="Q166" s="651"/>
      <c r="R166" s="651"/>
      <c r="S166" s="631">
        <v>572</v>
      </c>
      <c r="T166" s="631"/>
      <c r="U166" s="631"/>
      <c r="V166" s="631">
        <v>595</v>
      </c>
      <c r="W166" s="631"/>
      <c r="X166" s="643"/>
      <c r="Y166" s="22"/>
      <c r="Z166" s="211">
        <v>44</v>
      </c>
      <c r="AA166" s="211"/>
      <c r="AB166" s="211"/>
      <c r="AC166" s="211"/>
      <c r="AD166" s="27"/>
    </row>
    <row r="167" spans="1:30" ht="12" customHeight="1">
      <c r="A167" s="653">
        <v>1800</v>
      </c>
      <c r="B167" s="653"/>
      <c r="C167" s="653"/>
      <c r="D167" s="653">
        <v>1961</v>
      </c>
      <c r="E167" s="653"/>
      <c r="F167" s="653"/>
      <c r="G167" s="650">
        <v>4506</v>
      </c>
      <c r="H167" s="650"/>
      <c r="I167" s="650"/>
      <c r="J167" s="650">
        <v>2212</v>
      </c>
      <c r="K167" s="650"/>
      <c r="L167" s="650"/>
      <c r="M167" s="650">
        <v>2294</v>
      </c>
      <c r="N167" s="650"/>
      <c r="O167" s="678"/>
      <c r="P167" s="651">
        <f t="shared" si="2"/>
        <v>6250</v>
      </c>
      <c r="Q167" s="651"/>
      <c r="R167" s="651"/>
      <c r="S167" s="635">
        <f>SUM(S168:U172)</f>
        <v>3080</v>
      </c>
      <c r="T167" s="635"/>
      <c r="U167" s="635"/>
      <c r="V167" s="635">
        <f>SUM(V168:X172)</f>
        <v>3170</v>
      </c>
      <c r="W167" s="635"/>
      <c r="X167" s="642"/>
      <c r="Y167" s="22"/>
      <c r="Z167" s="211" t="s">
        <v>271</v>
      </c>
      <c r="AA167" s="211"/>
      <c r="AB167" s="211"/>
      <c r="AC167" s="211"/>
      <c r="AD167" s="27"/>
    </row>
    <row r="168" spans="1:30" ht="12" customHeight="1">
      <c r="A168" s="653">
        <v>437</v>
      </c>
      <c r="B168" s="653"/>
      <c r="C168" s="653"/>
      <c r="D168" s="653">
        <v>451</v>
      </c>
      <c r="E168" s="653"/>
      <c r="F168" s="653"/>
      <c r="G168" s="650">
        <v>1026</v>
      </c>
      <c r="H168" s="650"/>
      <c r="I168" s="650"/>
      <c r="J168" s="648">
        <v>518</v>
      </c>
      <c r="K168" s="648"/>
      <c r="L168" s="648"/>
      <c r="M168" s="648">
        <v>508</v>
      </c>
      <c r="N168" s="648"/>
      <c r="O168" s="649"/>
      <c r="P168" s="651">
        <f t="shared" si="2"/>
        <v>1178</v>
      </c>
      <c r="Q168" s="651"/>
      <c r="R168" s="651"/>
      <c r="S168" s="631">
        <v>577</v>
      </c>
      <c r="T168" s="631"/>
      <c r="U168" s="631"/>
      <c r="V168" s="631">
        <v>601</v>
      </c>
      <c r="W168" s="631"/>
      <c r="X168" s="643"/>
      <c r="Y168" s="22"/>
      <c r="Z168" s="211">
        <v>45</v>
      </c>
      <c r="AA168" s="211"/>
      <c r="AB168" s="211"/>
      <c r="AC168" s="211"/>
      <c r="AD168" s="27"/>
    </row>
    <row r="169" spans="1:30" ht="12" customHeight="1">
      <c r="A169" s="653">
        <v>375</v>
      </c>
      <c r="B169" s="653"/>
      <c r="C169" s="653"/>
      <c r="D169" s="653">
        <v>419</v>
      </c>
      <c r="E169" s="653"/>
      <c r="F169" s="653"/>
      <c r="G169" s="650">
        <v>1023</v>
      </c>
      <c r="H169" s="650"/>
      <c r="I169" s="650"/>
      <c r="J169" s="648">
        <v>493</v>
      </c>
      <c r="K169" s="648"/>
      <c r="L169" s="648"/>
      <c r="M169" s="648">
        <v>530</v>
      </c>
      <c r="N169" s="648"/>
      <c r="O169" s="649"/>
      <c r="P169" s="651">
        <f t="shared" si="2"/>
        <v>1314</v>
      </c>
      <c r="Q169" s="651"/>
      <c r="R169" s="651"/>
      <c r="S169" s="631">
        <v>667</v>
      </c>
      <c r="T169" s="631"/>
      <c r="U169" s="631"/>
      <c r="V169" s="631">
        <v>647</v>
      </c>
      <c r="W169" s="631"/>
      <c r="X169" s="643"/>
      <c r="Y169" s="22"/>
      <c r="Z169" s="211">
        <v>46</v>
      </c>
      <c r="AA169" s="211"/>
      <c r="AB169" s="211"/>
      <c r="AC169" s="211"/>
      <c r="AD169" s="27"/>
    </row>
    <row r="170" spans="1:30" ht="12" customHeight="1">
      <c r="A170" s="653">
        <v>339</v>
      </c>
      <c r="B170" s="653"/>
      <c r="C170" s="653"/>
      <c r="D170" s="653">
        <v>379</v>
      </c>
      <c r="E170" s="653"/>
      <c r="F170" s="653"/>
      <c r="G170" s="650">
        <v>913</v>
      </c>
      <c r="H170" s="650"/>
      <c r="I170" s="650"/>
      <c r="J170" s="648">
        <v>466</v>
      </c>
      <c r="K170" s="648"/>
      <c r="L170" s="648"/>
      <c r="M170" s="648">
        <v>447</v>
      </c>
      <c r="N170" s="648"/>
      <c r="O170" s="649"/>
      <c r="P170" s="651">
        <f t="shared" si="2"/>
        <v>1327</v>
      </c>
      <c r="Q170" s="651"/>
      <c r="R170" s="651"/>
      <c r="S170" s="631">
        <v>629</v>
      </c>
      <c r="T170" s="631"/>
      <c r="U170" s="631"/>
      <c r="V170" s="631">
        <v>698</v>
      </c>
      <c r="W170" s="631"/>
      <c r="X170" s="643"/>
      <c r="Y170" s="22"/>
      <c r="Z170" s="211">
        <v>47</v>
      </c>
      <c r="AA170" s="211"/>
      <c r="AB170" s="211"/>
      <c r="AC170" s="211"/>
      <c r="AD170" s="27"/>
    </row>
    <row r="171" spans="1:30" ht="12" customHeight="1">
      <c r="A171" s="653">
        <v>335</v>
      </c>
      <c r="B171" s="653"/>
      <c r="C171" s="653"/>
      <c r="D171" s="653">
        <v>354</v>
      </c>
      <c r="E171" s="653"/>
      <c r="F171" s="653"/>
      <c r="G171" s="650">
        <v>852</v>
      </c>
      <c r="H171" s="650"/>
      <c r="I171" s="650"/>
      <c r="J171" s="648">
        <v>402</v>
      </c>
      <c r="K171" s="648"/>
      <c r="L171" s="648"/>
      <c r="M171" s="648">
        <v>450</v>
      </c>
      <c r="N171" s="648"/>
      <c r="O171" s="649"/>
      <c r="P171" s="651">
        <f t="shared" si="2"/>
        <v>1280</v>
      </c>
      <c r="Q171" s="651"/>
      <c r="R171" s="651"/>
      <c r="S171" s="631">
        <v>627</v>
      </c>
      <c r="T171" s="631"/>
      <c r="U171" s="631"/>
      <c r="V171" s="631">
        <v>653</v>
      </c>
      <c r="W171" s="631"/>
      <c r="X171" s="643"/>
      <c r="Y171" s="22"/>
      <c r="Z171" s="211">
        <v>48</v>
      </c>
      <c r="AA171" s="211"/>
      <c r="AB171" s="211"/>
      <c r="AC171" s="211"/>
      <c r="AD171" s="27"/>
    </row>
    <row r="172" spans="1:30" ht="12" customHeight="1">
      <c r="A172" s="670">
        <v>314</v>
      </c>
      <c r="B172" s="670"/>
      <c r="C172" s="670"/>
      <c r="D172" s="670">
        <v>358</v>
      </c>
      <c r="E172" s="670"/>
      <c r="F172" s="670"/>
      <c r="G172" s="668">
        <v>692</v>
      </c>
      <c r="H172" s="668"/>
      <c r="I172" s="668"/>
      <c r="J172" s="668">
        <v>333</v>
      </c>
      <c r="K172" s="668"/>
      <c r="L172" s="668"/>
      <c r="M172" s="668">
        <v>359</v>
      </c>
      <c r="N172" s="668"/>
      <c r="O172" s="669"/>
      <c r="P172" s="942">
        <f>SUM(S172:X172)</f>
        <v>1151</v>
      </c>
      <c r="Q172" s="942"/>
      <c r="R172" s="942"/>
      <c r="S172" s="684">
        <v>580</v>
      </c>
      <c r="T172" s="684"/>
      <c r="U172" s="684"/>
      <c r="V172" s="684">
        <v>571</v>
      </c>
      <c r="W172" s="684"/>
      <c r="X172" s="808"/>
      <c r="Y172" s="24"/>
      <c r="Z172" s="320">
        <v>49</v>
      </c>
      <c r="AA172" s="320"/>
      <c r="AB172" s="320"/>
      <c r="AC172" s="320"/>
      <c r="AD172" s="29"/>
    </row>
    <row r="173" spans="1:30" ht="13.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68"/>
      <c r="Q173" s="68"/>
      <c r="R173" s="68"/>
      <c r="S173" s="68"/>
      <c r="T173" s="68"/>
      <c r="U173" s="68"/>
      <c r="V173" s="68"/>
      <c r="W173" s="68"/>
      <c r="X173" s="68"/>
      <c r="Y173" s="22"/>
      <c r="Z173" s="22"/>
      <c r="AA173" s="22"/>
      <c r="AB173" s="22"/>
      <c r="AC173" s="22"/>
      <c r="AD173" s="22"/>
    </row>
    <row r="174" spans="1:30" ht="20.100000000000001" customHeight="1">
      <c r="A174" s="1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30" ht="15.95" customHeight="1">
      <c r="B175" s="9" t="s">
        <v>389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30" ht="12" customHeight="1">
      <c r="A176" s="296" t="s">
        <v>222</v>
      </c>
      <c r="B176" s="297"/>
      <c r="C176" s="297"/>
      <c r="D176" s="297"/>
      <c r="E176" s="297"/>
      <c r="F176" s="297"/>
      <c r="G176" s="601" t="s">
        <v>445</v>
      </c>
      <c r="H176" s="540"/>
      <c r="I176" s="540"/>
      <c r="J176" s="540"/>
      <c r="K176" s="540"/>
      <c r="L176" s="540"/>
      <c r="M176" s="540"/>
      <c r="N176" s="540"/>
      <c r="O176" s="540"/>
      <c r="P176" s="541"/>
      <c r="Q176" s="601" t="s">
        <v>474</v>
      </c>
      <c r="R176" s="540"/>
      <c r="S176" s="540"/>
      <c r="T176" s="540"/>
      <c r="U176" s="540"/>
      <c r="V176" s="540"/>
      <c r="W176" s="540"/>
      <c r="X176" s="540"/>
      <c r="Y176" s="540"/>
      <c r="Z176" s="541"/>
      <c r="AA176" s="646" t="s">
        <v>89</v>
      </c>
      <c r="AB176" s="647"/>
      <c r="AC176" s="647"/>
      <c r="AD176" s="647"/>
    </row>
    <row r="177" spans="1:35" ht="12" customHeight="1">
      <c r="A177" s="321" t="s">
        <v>90</v>
      </c>
      <c r="B177" s="322"/>
      <c r="C177" s="322"/>
      <c r="D177" s="322"/>
      <c r="E177" s="322"/>
      <c r="F177" s="322"/>
      <c r="G177" s="599" t="s">
        <v>63</v>
      </c>
      <c r="H177" s="600"/>
      <c r="I177" s="600"/>
      <c r="J177" s="354"/>
      <c r="K177" s="599" t="s">
        <v>64</v>
      </c>
      <c r="L177" s="600"/>
      <c r="M177" s="354"/>
      <c r="N177" s="599" t="s">
        <v>65</v>
      </c>
      <c r="O177" s="600"/>
      <c r="P177" s="354"/>
      <c r="Q177" s="599" t="s">
        <v>195</v>
      </c>
      <c r="R177" s="600"/>
      <c r="S177" s="600"/>
      <c r="T177" s="354"/>
      <c r="U177" s="599" t="s">
        <v>64</v>
      </c>
      <c r="V177" s="600"/>
      <c r="W177" s="354"/>
      <c r="X177" s="599" t="s">
        <v>65</v>
      </c>
      <c r="Y177" s="600"/>
      <c r="Z177" s="354"/>
      <c r="AA177" s="599" t="s">
        <v>195</v>
      </c>
      <c r="AB177" s="600" t="s">
        <v>195</v>
      </c>
      <c r="AC177" s="600" t="s">
        <v>195</v>
      </c>
      <c r="AD177" s="354" t="s">
        <v>195</v>
      </c>
    </row>
    <row r="178" spans="1:35" ht="12" customHeight="1">
      <c r="A178" s="19"/>
      <c r="B178" s="671" t="s">
        <v>272</v>
      </c>
      <c r="C178" s="671"/>
      <c r="D178" s="671"/>
      <c r="E178" s="671"/>
      <c r="F178" s="30"/>
      <c r="G178" s="528">
        <v>5348</v>
      </c>
      <c r="H178" s="528"/>
      <c r="I178" s="528"/>
      <c r="J178" s="528"/>
      <c r="K178" s="528">
        <v>2518</v>
      </c>
      <c r="L178" s="528"/>
      <c r="M178" s="528"/>
      <c r="N178" s="528">
        <v>2830</v>
      </c>
      <c r="O178" s="528"/>
      <c r="P178" s="528"/>
      <c r="Q178" s="528">
        <v>3853</v>
      </c>
      <c r="R178" s="528"/>
      <c r="S178" s="528"/>
      <c r="T178" s="528"/>
      <c r="U178" s="308">
        <v>1716</v>
      </c>
      <c r="V178" s="308"/>
      <c r="W178" s="308"/>
      <c r="X178" s="308">
        <v>2137</v>
      </c>
      <c r="Y178" s="308"/>
      <c r="Z178" s="308"/>
      <c r="AA178" s="807">
        <v>3175</v>
      </c>
      <c r="AB178" s="807"/>
      <c r="AC178" s="807"/>
      <c r="AD178" s="807">
        <v>1518</v>
      </c>
      <c r="AE178" s="167"/>
      <c r="AF178" s="167"/>
      <c r="AG178" s="167"/>
      <c r="AH178" s="167"/>
      <c r="AI178" s="167"/>
    </row>
    <row r="179" spans="1:35" ht="12" customHeight="1">
      <c r="A179" s="19"/>
      <c r="B179" s="211">
        <v>50</v>
      </c>
      <c r="C179" s="211"/>
      <c r="D179" s="211"/>
      <c r="E179" s="211"/>
      <c r="F179" s="31"/>
      <c r="G179" s="308">
        <v>992</v>
      </c>
      <c r="H179" s="308"/>
      <c r="I179" s="308"/>
      <c r="J179" s="308"/>
      <c r="K179" s="308">
        <v>457</v>
      </c>
      <c r="L179" s="308"/>
      <c r="M179" s="308"/>
      <c r="N179" s="308">
        <v>535</v>
      </c>
      <c r="O179" s="308"/>
      <c r="P179" s="308"/>
      <c r="Q179" s="308">
        <v>635</v>
      </c>
      <c r="R179" s="308"/>
      <c r="S179" s="308"/>
      <c r="T179" s="308"/>
      <c r="U179" s="308">
        <v>275</v>
      </c>
      <c r="V179" s="308"/>
      <c r="W179" s="308"/>
      <c r="X179" s="308">
        <v>360</v>
      </c>
      <c r="Y179" s="308"/>
      <c r="Z179" s="308"/>
      <c r="AA179" s="325">
        <v>628</v>
      </c>
      <c r="AB179" s="325"/>
      <c r="AC179" s="325"/>
      <c r="AD179" s="325">
        <v>310</v>
      </c>
      <c r="AE179" s="167"/>
      <c r="AF179" s="167"/>
      <c r="AG179" s="167"/>
      <c r="AH179" s="167"/>
      <c r="AI179" s="167"/>
    </row>
    <row r="180" spans="1:35" ht="12" customHeight="1">
      <c r="A180" s="19"/>
      <c r="B180" s="211">
        <v>51</v>
      </c>
      <c r="C180" s="211"/>
      <c r="D180" s="211"/>
      <c r="E180" s="211"/>
      <c r="F180" s="31"/>
      <c r="G180" s="308">
        <v>1205</v>
      </c>
      <c r="H180" s="308"/>
      <c r="I180" s="308"/>
      <c r="J180" s="308"/>
      <c r="K180" s="308">
        <v>568</v>
      </c>
      <c r="L180" s="308"/>
      <c r="M180" s="308"/>
      <c r="N180" s="308">
        <v>637</v>
      </c>
      <c r="O180" s="308"/>
      <c r="P180" s="308"/>
      <c r="Q180" s="308">
        <v>702</v>
      </c>
      <c r="R180" s="308"/>
      <c r="S180" s="308"/>
      <c r="T180" s="308"/>
      <c r="U180" s="308">
        <v>314</v>
      </c>
      <c r="V180" s="308"/>
      <c r="W180" s="308"/>
      <c r="X180" s="308">
        <v>388</v>
      </c>
      <c r="Y180" s="308"/>
      <c r="Z180" s="308"/>
      <c r="AA180" s="325">
        <v>651</v>
      </c>
      <c r="AB180" s="325"/>
      <c r="AC180" s="325"/>
      <c r="AD180" s="325">
        <v>313</v>
      </c>
      <c r="AE180" s="167"/>
      <c r="AF180" s="167"/>
      <c r="AG180" s="167"/>
      <c r="AH180" s="167"/>
      <c r="AI180" s="167"/>
    </row>
    <row r="181" spans="1:35" ht="12" customHeight="1">
      <c r="A181" s="19"/>
      <c r="B181" s="211">
        <v>52</v>
      </c>
      <c r="C181" s="211"/>
      <c r="D181" s="211"/>
      <c r="E181" s="211"/>
      <c r="F181" s="31"/>
      <c r="G181" s="308">
        <v>1255</v>
      </c>
      <c r="H181" s="308"/>
      <c r="I181" s="308"/>
      <c r="J181" s="308"/>
      <c r="K181" s="308">
        <v>577</v>
      </c>
      <c r="L181" s="308"/>
      <c r="M181" s="308"/>
      <c r="N181" s="308">
        <v>678</v>
      </c>
      <c r="O181" s="308"/>
      <c r="P181" s="308"/>
      <c r="Q181" s="308">
        <v>731</v>
      </c>
      <c r="R181" s="308"/>
      <c r="S181" s="308"/>
      <c r="T181" s="308"/>
      <c r="U181" s="308">
        <v>317</v>
      </c>
      <c r="V181" s="308"/>
      <c r="W181" s="308"/>
      <c r="X181" s="308">
        <v>414</v>
      </c>
      <c r="Y181" s="308"/>
      <c r="Z181" s="308"/>
      <c r="AA181" s="325">
        <v>678</v>
      </c>
      <c r="AB181" s="325"/>
      <c r="AC181" s="325"/>
      <c r="AD181" s="325">
        <v>309</v>
      </c>
      <c r="AE181" s="167"/>
      <c r="AF181" s="167"/>
      <c r="AG181" s="167"/>
      <c r="AH181" s="167"/>
      <c r="AI181" s="167"/>
    </row>
    <row r="182" spans="1:35" ht="12" customHeight="1">
      <c r="A182" s="19"/>
      <c r="B182" s="211">
        <v>53</v>
      </c>
      <c r="C182" s="211"/>
      <c r="D182" s="211"/>
      <c r="E182" s="211"/>
      <c r="F182" s="31"/>
      <c r="G182" s="308">
        <v>1171</v>
      </c>
      <c r="H182" s="308"/>
      <c r="I182" s="308"/>
      <c r="J182" s="308"/>
      <c r="K182" s="308">
        <v>564</v>
      </c>
      <c r="L182" s="308"/>
      <c r="M182" s="308"/>
      <c r="N182" s="308">
        <v>607</v>
      </c>
      <c r="O182" s="308"/>
      <c r="P182" s="308"/>
      <c r="Q182" s="308">
        <v>845</v>
      </c>
      <c r="R182" s="308"/>
      <c r="S182" s="308"/>
      <c r="T182" s="308"/>
      <c r="U182" s="308">
        <v>379</v>
      </c>
      <c r="V182" s="308"/>
      <c r="W182" s="308"/>
      <c r="X182" s="308">
        <v>466</v>
      </c>
      <c r="Y182" s="308"/>
      <c r="Z182" s="308"/>
      <c r="AA182" s="325">
        <v>580</v>
      </c>
      <c r="AB182" s="325"/>
      <c r="AC182" s="325"/>
      <c r="AD182" s="325">
        <v>276</v>
      </c>
      <c r="AE182" s="167"/>
      <c r="AF182" s="167"/>
      <c r="AG182" s="167"/>
      <c r="AH182" s="167"/>
      <c r="AI182" s="167"/>
    </row>
    <row r="183" spans="1:35" ht="12" customHeight="1">
      <c r="A183" s="19"/>
      <c r="B183" s="211">
        <v>54</v>
      </c>
      <c r="C183" s="211"/>
      <c r="D183" s="211"/>
      <c r="E183" s="211"/>
      <c r="F183" s="31"/>
      <c r="G183" s="308">
        <v>725</v>
      </c>
      <c r="H183" s="308"/>
      <c r="I183" s="308"/>
      <c r="J183" s="308"/>
      <c r="K183" s="308">
        <v>352</v>
      </c>
      <c r="L183" s="308"/>
      <c r="M183" s="308"/>
      <c r="N183" s="308">
        <v>373</v>
      </c>
      <c r="O183" s="308"/>
      <c r="P183" s="308"/>
      <c r="Q183" s="308">
        <v>940</v>
      </c>
      <c r="R183" s="308"/>
      <c r="S183" s="308"/>
      <c r="T183" s="308"/>
      <c r="U183" s="308">
        <v>431</v>
      </c>
      <c r="V183" s="308"/>
      <c r="W183" s="308"/>
      <c r="X183" s="308">
        <v>509</v>
      </c>
      <c r="Y183" s="308"/>
      <c r="Z183" s="308"/>
      <c r="AA183" s="325">
        <v>638</v>
      </c>
      <c r="AB183" s="325"/>
      <c r="AC183" s="325"/>
      <c r="AD183" s="325">
        <v>310</v>
      </c>
      <c r="AE183" s="167"/>
      <c r="AF183" s="167"/>
      <c r="AG183" s="167"/>
      <c r="AH183" s="167"/>
      <c r="AI183" s="167"/>
    </row>
    <row r="184" spans="1:35" ht="12" customHeight="1">
      <c r="A184" s="19"/>
      <c r="B184" s="211" t="s">
        <v>273</v>
      </c>
      <c r="C184" s="211"/>
      <c r="D184" s="211"/>
      <c r="E184" s="211"/>
      <c r="F184" s="31"/>
      <c r="G184" s="308">
        <v>4532</v>
      </c>
      <c r="H184" s="308"/>
      <c r="I184" s="308"/>
      <c r="J184" s="308"/>
      <c r="K184" s="308">
        <v>2329</v>
      </c>
      <c r="L184" s="308"/>
      <c r="M184" s="308"/>
      <c r="N184" s="308">
        <v>2203</v>
      </c>
      <c r="O184" s="308"/>
      <c r="P184" s="308"/>
      <c r="Q184" s="308">
        <v>5279</v>
      </c>
      <c r="R184" s="308"/>
      <c r="S184" s="308"/>
      <c r="T184" s="308"/>
      <c r="U184" s="308">
        <v>2450</v>
      </c>
      <c r="V184" s="308"/>
      <c r="W184" s="308"/>
      <c r="X184" s="308">
        <v>2829</v>
      </c>
      <c r="Y184" s="308"/>
      <c r="Z184" s="308"/>
      <c r="AA184" s="325">
        <v>3829</v>
      </c>
      <c r="AB184" s="325"/>
      <c r="AC184" s="325"/>
      <c r="AD184" s="325">
        <v>1726</v>
      </c>
      <c r="AE184" s="167"/>
      <c r="AF184" s="167"/>
      <c r="AG184" s="167"/>
      <c r="AH184" s="167"/>
      <c r="AI184" s="167"/>
    </row>
    <row r="185" spans="1:35" ht="12" customHeight="1">
      <c r="A185" s="19"/>
      <c r="B185" s="211">
        <v>55</v>
      </c>
      <c r="C185" s="211"/>
      <c r="D185" s="211"/>
      <c r="E185" s="211"/>
      <c r="F185" s="31"/>
      <c r="G185" s="308">
        <v>780</v>
      </c>
      <c r="H185" s="308"/>
      <c r="I185" s="308"/>
      <c r="J185" s="308"/>
      <c r="K185" s="308">
        <v>390</v>
      </c>
      <c r="L185" s="308"/>
      <c r="M185" s="308"/>
      <c r="N185" s="308">
        <v>390</v>
      </c>
      <c r="O185" s="308"/>
      <c r="P185" s="308"/>
      <c r="Q185" s="308">
        <v>982</v>
      </c>
      <c r="R185" s="308"/>
      <c r="S185" s="308"/>
      <c r="T185" s="308"/>
      <c r="U185" s="308">
        <v>450</v>
      </c>
      <c r="V185" s="308"/>
      <c r="W185" s="308"/>
      <c r="X185" s="308">
        <v>532</v>
      </c>
      <c r="Y185" s="308"/>
      <c r="Z185" s="308"/>
      <c r="AA185" s="325">
        <v>633</v>
      </c>
      <c r="AB185" s="325"/>
      <c r="AC185" s="325"/>
      <c r="AD185" s="325">
        <v>283</v>
      </c>
      <c r="AE185" s="167"/>
      <c r="AF185" s="167"/>
      <c r="AG185" s="167"/>
      <c r="AH185" s="167"/>
      <c r="AI185" s="167"/>
    </row>
    <row r="186" spans="1:35" ht="12" customHeight="1">
      <c r="A186" s="19"/>
      <c r="B186" s="211">
        <v>56</v>
      </c>
      <c r="C186" s="211"/>
      <c r="D186" s="211"/>
      <c r="E186" s="211"/>
      <c r="F186" s="31"/>
      <c r="G186" s="308">
        <v>985</v>
      </c>
      <c r="H186" s="308"/>
      <c r="I186" s="308"/>
      <c r="J186" s="308"/>
      <c r="K186" s="308">
        <v>513</v>
      </c>
      <c r="L186" s="308"/>
      <c r="M186" s="308"/>
      <c r="N186" s="308">
        <v>472</v>
      </c>
      <c r="O186" s="308"/>
      <c r="P186" s="308"/>
      <c r="Q186" s="308">
        <v>1197</v>
      </c>
      <c r="R186" s="308"/>
      <c r="S186" s="308"/>
      <c r="T186" s="308"/>
      <c r="U186" s="308">
        <v>560</v>
      </c>
      <c r="V186" s="308"/>
      <c r="W186" s="308"/>
      <c r="X186" s="308">
        <v>637</v>
      </c>
      <c r="Y186" s="308"/>
      <c r="Z186" s="308"/>
      <c r="AA186" s="325">
        <v>687</v>
      </c>
      <c r="AB186" s="325"/>
      <c r="AC186" s="325"/>
      <c r="AD186" s="325">
        <v>323</v>
      </c>
      <c r="AE186" s="167"/>
      <c r="AF186" s="167"/>
      <c r="AG186" s="167"/>
      <c r="AH186" s="167"/>
      <c r="AI186" s="167"/>
    </row>
    <row r="187" spans="1:35" ht="12" customHeight="1">
      <c r="A187" s="19"/>
      <c r="B187" s="211">
        <v>57</v>
      </c>
      <c r="C187" s="211"/>
      <c r="D187" s="211"/>
      <c r="E187" s="211"/>
      <c r="F187" s="31"/>
      <c r="G187" s="308">
        <v>941</v>
      </c>
      <c r="H187" s="308"/>
      <c r="I187" s="308"/>
      <c r="J187" s="308"/>
      <c r="K187" s="308">
        <v>480</v>
      </c>
      <c r="L187" s="308"/>
      <c r="M187" s="308"/>
      <c r="N187" s="308">
        <v>461</v>
      </c>
      <c r="O187" s="308"/>
      <c r="P187" s="308"/>
      <c r="Q187" s="308">
        <v>1222</v>
      </c>
      <c r="R187" s="308"/>
      <c r="S187" s="308"/>
      <c r="T187" s="308"/>
      <c r="U187" s="308">
        <v>558</v>
      </c>
      <c r="V187" s="308"/>
      <c r="W187" s="308"/>
      <c r="X187" s="308">
        <v>664</v>
      </c>
      <c r="Y187" s="308"/>
      <c r="Z187" s="308"/>
      <c r="AA187" s="325">
        <v>715</v>
      </c>
      <c r="AB187" s="325"/>
      <c r="AC187" s="325"/>
      <c r="AD187" s="325">
        <v>306</v>
      </c>
      <c r="AE187" s="167"/>
      <c r="AF187" s="167"/>
      <c r="AG187" s="167"/>
      <c r="AH187" s="167"/>
      <c r="AI187" s="167"/>
    </row>
    <row r="188" spans="1:35" ht="12" customHeight="1">
      <c r="A188" s="19"/>
      <c r="B188" s="211">
        <v>58</v>
      </c>
      <c r="C188" s="211"/>
      <c r="D188" s="211"/>
      <c r="E188" s="211"/>
      <c r="F188" s="31"/>
      <c r="G188" s="308">
        <v>982</v>
      </c>
      <c r="H188" s="308"/>
      <c r="I188" s="308"/>
      <c r="J188" s="308"/>
      <c r="K188" s="308">
        <v>499</v>
      </c>
      <c r="L188" s="308"/>
      <c r="M188" s="308"/>
      <c r="N188" s="308">
        <v>483</v>
      </c>
      <c r="O188" s="308"/>
      <c r="P188" s="308"/>
      <c r="Q188" s="308">
        <v>1150</v>
      </c>
      <c r="R188" s="308"/>
      <c r="S188" s="308"/>
      <c r="T188" s="308"/>
      <c r="U188" s="308">
        <v>539</v>
      </c>
      <c r="V188" s="308"/>
      <c r="W188" s="308"/>
      <c r="X188" s="308">
        <v>611</v>
      </c>
      <c r="Y188" s="308"/>
      <c r="Z188" s="308"/>
      <c r="AA188" s="325">
        <v>849</v>
      </c>
      <c r="AB188" s="325"/>
      <c r="AC188" s="325"/>
      <c r="AD188" s="325">
        <v>376</v>
      </c>
      <c r="AE188" s="167"/>
      <c r="AF188" s="167"/>
      <c r="AG188" s="167"/>
      <c r="AH188" s="167"/>
      <c r="AI188" s="167"/>
    </row>
    <row r="189" spans="1:35" ht="12" customHeight="1">
      <c r="A189" s="19"/>
      <c r="B189" s="211">
        <v>59</v>
      </c>
      <c r="C189" s="211"/>
      <c r="D189" s="211"/>
      <c r="E189" s="211"/>
      <c r="F189" s="31"/>
      <c r="G189" s="308">
        <v>844</v>
      </c>
      <c r="H189" s="308"/>
      <c r="I189" s="308"/>
      <c r="J189" s="308"/>
      <c r="K189" s="308">
        <v>447</v>
      </c>
      <c r="L189" s="308"/>
      <c r="M189" s="308"/>
      <c r="N189" s="308">
        <v>397</v>
      </c>
      <c r="O189" s="308"/>
      <c r="P189" s="308"/>
      <c r="Q189" s="308">
        <v>728</v>
      </c>
      <c r="R189" s="308"/>
      <c r="S189" s="308"/>
      <c r="T189" s="308"/>
      <c r="U189" s="308">
        <v>343</v>
      </c>
      <c r="V189" s="308"/>
      <c r="W189" s="308"/>
      <c r="X189" s="308">
        <v>385</v>
      </c>
      <c r="Y189" s="308"/>
      <c r="Z189" s="308"/>
      <c r="AA189" s="325">
        <v>945</v>
      </c>
      <c r="AB189" s="325"/>
      <c r="AC189" s="325"/>
      <c r="AD189" s="325">
        <v>438</v>
      </c>
      <c r="AE189" s="167"/>
      <c r="AF189" s="167"/>
      <c r="AG189" s="167"/>
      <c r="AH189" s="167"/>
      <c r="AI189" s="167"/>
    </row>
    <row r="190" spans="1:35" ht="12" customHeight="1">
      <c r="A190" s="19"/>
      <c r="B190" s="211" t="s">
        <v>165</v>
      </c>
      <c r="C190" s="211"/>
      <c r="D190" s="211"/>
      <c r="E190" s="211"/>
      <c r="F190" s="31"/>
      <c r="G190" s="308">
        <v>3251</v>
      </c>
      <c r="H190" s="308"/>
      <c r="I190" s="308"/>
      <c r="J190" s="308"/>
      <c r="K190" s="308">
        <v>1668</v>
      </c>
      <c r="L190" s="308"/>
      <c r="M190" s="308"/>
      <c r="N190" s="308">
        <v>1583</v>
      </c>
      <c r="O190" s="308"/>
      <c r="P190" s="308"/>
      <c r="Q190" s="308">
        <v>4535</v>
      </c>
      <c r="R190" s="308"/>
      <c r="S190" s="308"/>
      <c r="T190" s="308"/>
      <c r="U190" s="308">
        <v>2323</v>
      </c>
      <c r="V190" s="308"/>
      <c r="W190" s="308"/>
      <c r="X190" s="308">
        <v>2212</v>
      </c>
      <c r="Y190" s="308"/>
      <c r="Z190" s="308"/>
      <c r="AA190" s="325">
        <v>5250</v>
      </c>
      <c r="AB190" s="325"/>
      <c r="AC190" s="325"/>
      <c r="AD190" s="325">
        <v>2437</v>
      </c>
      <c r="AE190" s="167"/>
      <c r="AF190" s="167"/>
      <c r="AG190" s="167"/>
      <c r="AH190" s="167"/>
      <c r="AI190" s="167"/>
    </row>
    <row r="191" spans="1:35" ht="12" customHeight="1">
      <c r="A191" s="19"/>
      <c r="B191" s="211">
        <v>60</v>
      </c>
      <c r="C191" s="211"/>
      <c r="D191" s="211"/>
      <c r="E191" s="211"/>
      <c r="F191" s="31"/>
      <c r="G191" s="308">
        <v>769</v>
      </c>
      <c r="H191" s="308"/>
      <c r="I191" s="308"/>
      <c r="J191" s="308"/>
      <c r="K191" s="308">
        <v>394</v>
      </c>
      <c r="L191" s="308"/>
      <c r="M191" s="308"/>
      <c r="N191" s="308">
        <v>375</v>
      </c>
      <c r="O191" s="308"/>
      <c r="P191" s="308"/>
      <c r="Q191" s="308">
        <v>784</v>
      </c>
      <c r="R191" s="308"/>
      <c r="S191" s="308"/>
      <c r="T191" s="308"/>
      <c r="U191" s="308">
        <v>395</v>
      </c>
      <c r="V191" s="308"/>
      <c r="W191" s="308"/>
      <c r="X191" s="308">
        <v>389</v>
      </c>
      <c r="Y191" s="308"/>
      <c r="Z191" s="308"/>
      <c r="AA191" s="325">
        <v>972</v>
      </c>
      <c r="AB191" s="325"/>
      <c r="AC191" s="325"/>
      <c r="AD191" s="325">
        <v>434</v>
      </c>
      <c r="AE191" s="167"/>
      <c r="AF191" s="167"/>
      <c r="AG191" s="167"/>
      <c r="AH191" s="167"/>
      <c r="AI191" s="167"/>
    </row>
    <row r="192" spans="1:35" ht="12" customHeight="1">
      <c r="A192" s="19"/>
      <c r="B192" s="211">
        <v>61</v>
      </c>
      <c r="C192" s="211"/>
      <c r="D192" s="211"/>
      <c r="E192" s="211"/>
      <c r="F192" s="31"/>
      <c r="G192" s="308">
        <v>595</v>
      </c>
      <c r="H192" s="308"/>
      <c r="I192" s="308"/>
      <c r="J192" s="308"/>
      <c r="K192" s="308">
        <v>307</v>
      </c>
      <c r="L192" s="308"/>
      <c r="M192" s="308"/>
      <c r="N192" s="308">
        <v>288</v>
      </c>
      <c r="O192" s="308"/>
      <c r="P192" s="308"/>
      <c r="Q192" s="308">
        <v>990</v>
      </c>
      <c r="R192" s="308"/>
      <c r="S192" s="308"/>
      <c r="T192" s="308"/>
      <c r="U192" s="308">
        <v>510</v>
      </c>
      <c r="V192" s="308"/>
      <c r="W192" s="308"/>
      <c r="X192" s="308">
        <v>480</v>
      </c>
      <c r="Y192" s="308"/>
      <c r="Z192" s="308"/>
      <c r="AA192" s="325">
        <v>1193</v>
      </c>
      <c r="AB192" s="325"/>
      <c r="AC192" s="325"/>
      <c r="AD192" s="325">
        <v>563</v>
      </c>
      <c r="AE192" s="167"/>
      <c r="AF192" s="167"/>
      <c r="AG192" s="167"/>
      <c r="AH192" s="167"/>
      <c r="AI192" s="167"/>
    </row>
    <row r="193" spans="1:35" ht="12" customHeight="1">
      <c r="A193" s="19"/>
      <c r="B193" s="211">
        <v>62</v>
      </c>
      <c r="C193" s="211"/>
      <c r="D193" s="211"/>
      <c r="E193" s="211"/>
      <c r="F193" s="31"/>
      <c r="G193" s="308">
        <v>619</v>
      </c>
      <c r="H193" s="308"/>
      <c r="I193" s="308"/>
      <c r="J193" s="308"/>
      <c r="K193" s="308">
        <v>317</v>
      </c>
      <c r="L193" s="308"/>
      <c r="M193" s="308"/>
      <c r="N193" s="308">
        <v>302</v>
      </c>
      <c r="O193" s="308"/>
      <c r="P193" s="308"/>
      <c r="Q193" s="308">
        <v>937</v>
      </c>
      <c r="R193" s="308"/>
      <c r="S193" s="308"/>
      <c r="T193" s="308"/>
      <c r="U193" s="308">
        <v>479</v>
      </c>
      <c r="V193" s="308"/>
      <c r="W193" s="308"/>
      <c r="X193" s="308">
        <v>458</v>
      </c>
      <c r="Y193" s="308"/>
      <c r="Z193" s="308"/>
      <c r="AA193" s="325">
        <v>1204</v>
      </c>
      <c r="AB193" s="325"/>
      <c r="AC193" s="325"/>
      <c r="AD193" s="325">
        <v>548</v>
      </c>
      <c r="AE193" s="167"/>
      <c r="AF193" s="167"/>
      <c r="AG193" s="167"/>
      <c r="AH193" s="167"/>
      <c r="AI193" s="167"/>
    </row>
    <row r="194" spans="1:35" ht="12" customHeight="1">
      <c r="A194" s="19"/>
      <c r="B194" s="211">
        <v>63</v>
      </c>
      <c r="C194" s="211"/>
      <c r="D194" s="211"/>
      <c r="E194" s="211"/>
      <c r="F194" s="31"/>
      <c r="G194" s="308">
        <v>634</v>
      </c>
      <c r="H194" s="308"/>
      <c r="I194" s="308"/>
      <c r="J194" s="308"/>
      <c r="K194" s="308">
        <v>322</v>
      </c>
      <c r="L194" s="308"/>
      <c r="M194" s="308"/>
      <c r="N194" s="308">
        <v>312</v>
      </c>
      <c r="O194" s="308"/>
      <c r="P194" s="308"/>
      <c r="Q194" s="308">
        <v>973</v>
      </c>
      <c r="R194" s="308"/>
      <c r="S194" s="308"/>
      <c r="T194" s="308"/>
      <c r="U194" s="308">
        <v>493</v>
      </c>
      <c r="V194" s="308"/>
      <c r="W194" s="308"/>
      <c r="X194" s="308">
        <v>480</v>
      </c>
      <c r="Y194" s="308"/>
      <c r="Z194" s="308"/>
      <c r="AA194" s="325">
        <v>1150</v>
      </c>
      <c r="AB194" s="325"/>
      <c r="AC194" s="325"/>
      <c r="AD194" s="325">
        <v>548</v>
      </c>
      <c r="AE194" s="167"/>
      <c r="AF194" s="167"/>
      <c r="AG194" s="167"/>
      <c r="AH194" s="167"/>
      <c r="AI194" s="167"/>
    </row>
    <row r="195" spans="1:35" ht="12" customHeight="1">
      <c r="A195" s="19"/>
      <c r="B195" s="211">
        <v>64</v>
      </c>
      <c r="C195" s="211"/>
      <c r="D195" s="211"/>
      <c r="E195" s="211"/>
      <c r="F195" s="31"/>
      <c r="G195" s="308">
        <v>634</v>
      </c>
      <c r="H195" s="308"/>
      <c r="I195" s="308"/>
      <c r="J195" s="308"/>
      <c r="K195" s="308">
        <v>328</v>
      </c>
      <c r="L195" s="308"/>
      <c r="M195" s="308"/>
      <c r="N195" s="308">
        <v>306</v>
      </c>
      <c r="O195" s="308"/>
      <c r="P195" s="308"/>
      <c r="Q195" s="308">
        <v>851</v>
      </c>
      <c r="R195" s="308"/>
      <c r="S195" s="308"/>
      <c r="T195" s="308"/>
      <c r="U195" s="308">
        <v>446</v>
      </c>
      <c r="V195" s="308"/>
      <c r="W195" s="308"/>
      <c r="X195" s="308">
        <v>405</v>
      </c>
      <c r="Y195" s="308"/>
      <c r="Z195" s="308"/>
      <c r="AA195" s="325">
        <v>731</v>
      </c>
      <c r="AB195" s="325"/>
      <c r="AC195" s="325"/>
      <c r="AD195" s="325">
        <v>344</v>
      </c>
      <c r="AE195" s="167"/>
      <c r="AF195" s="167"/>
      <c r="AG195" s="167"/>
      <c r="AH195" s="167"/>
      <c r="AI195" s="167"/>
    </row>
    <row r="196" spans="1:35" ht="12" customHeight="1">
      <c r="A196" s="19"/>
      <c r="B196" s="211" t="s">
        <v>161</v>
      </c>
      <c r="C196" s="211"/>
      <c r="D196" s="211"/>
      <c r="E196" s="211"/>
      <c r="F196" s="31"/>
      <c r="G196" s="308">
        <v>2601</v>
      </c>
      <c r="H196" s="308"/>
      <c r="I196" s="308"/>
      <c r="J196" s="308"/>
      <c r="K196" s="308">
        <v>1294</v>
      </c>
      <c r="L196" s="308"/>
      <c r="M196" s="308"/>
      <c r="N196" s="308">
        <v>1307</v>
      </c>
      <c r="O196" s="308"/>
      <c r="P196" s="308"/>
      <c r="Q196" s="308">
        <v>3225</v>
      </c>
      <c r="R196" s="308"/>
      <c r="S196" s="308"/>
      <c r="T196" s="308"/>
      <c r="U196" s="308">
        <v>1642</v>
      </c>
      <c r="V196" s="308"/>
      <c r="W196" s="308"/>
      <c r="X196" s="308">
        <v>1583</v>
      </c>
      <c r="Y196" s="308"/>
      <c r="Z196" s="308"/>
      <c r="AA196" s="325">
        <v>4474</v>
      </c>
      <c r="AB196" s="325"/>
      <c r="AC196" s="325"/>
      <c r="AD196" s="325">
        <v>2272</v>
      </c>
      <c r="AE196" s="167"/>
      <c r="AF196" s="167"/>
      <c r="AG196" s="167"/>
      <c r="AH196" s="167"/>
      <c r="AI196" s="167"/>
    </row>
    <row r="197" spans="1:35" ht="12" customHeight="1">
      <c r="A197" s="19"/>
      <c r="B197" s="211">
        <v>65</v>
      </c>
      <c r="C197" s="211"/>
      <c r="D197" s="211"/>
      <c r="E197" s="211"/>
      <c r="F197" s="31"/>
      <c r="G197" s="308">
        <v>582</v>
      </c>
      <c r="H197" s="308"/>
      <c r="I197" s="308"/>
      <c r="J197" s="308"/>
      <c r="K197" s="308">
        <v>284</v>
      </c>
      <c r="L197" s="308"/>
      <c r="M197" s="308"/>
      <c r="N197" s="308">
        <v>298</v>
      </c>
      <c r="O197" s="308"/>
      <c r="P197" s="308"/>
      <c r="Q197" s="308">
        <v>780</v>
      </c>
      <c r="R197" s="308"/>
      <c r="S197" s="308"/>
      <c r="T197" s="308"/>
      <c r="U197" s="308">
        <v>391</v>
      </c>
      <c r="V197" s="308"/>
      <c r="W197" s="308"/>
      <c r="X197" s="308">
        <v>389</v>
      </c>
      <c r="Y197" s="308"/>
      <c r="Z197" s="308"/>
      <c r="AA197" s="325">
        <v>785</v>
      </c>
      <c r="AB197" s="325"/>
      <c r="AC197" s="325"/>
      <c r="AD197" s="325">
        <v>392</v>
      </c>
      <c r="AE197" s="167"/>
      <c r="AF197" s="167"/>
      <c r="AG197" s="167"/>
      <c r="AH197" s="167"/>
      <c r="AI197" s="167"/>
    </row>
    <row r="198" spans="1:35" ht="12" customHeight="1">
      <c r="A198" s="19"/>
      <c r="B198" s="211">
        <v>66</v>
      </c>
      <c r="C198" s="211"/>
      <c r="D198" s="211"/>
      <c r="E198" s="211"/>
      <c r="F198" s="31"/>
      <c r="G198" s="308">
        <v>562</v>
      </c>
      <c r="H198" s="308"/>
      <c r="I198" s="308"/>
      <c r="J198" s="308"/>
      <c r="K198" s="308">
        <v>263</v>
      </c>
      <c r="L198" s="308"/>
      <c r="M198" s="308"/>
      <c r="N198" s="308">
        <v>299</v>
      </c>
      <c r="O198" s="308"/>
      <c r="P198" s="308"/>
      <c r="Q198" s="308">
        <v>582</v>
      </c>
      <c r="R198" s="308"/>
      <c r="S198" s="308"/>
      <c r="T198" s="308"/>
      <c r="U198" s="308">
        <v>304</v>
      </c>
      <c r="V198" s="308"/>
      <c r="W198" s="308"/>
      <c r="X198" s="308">
        <v>278</v>
      </c>
      <c r="Y198" s="308"/>
      <c r="Z198" s="308"/>
      <c r="AA198" s="325">
        <v>965</v>
      </c>
      <c r="AB198" s="325"/>
      <c r="AC198" s="325"/>
      <c r="AD198" s="325">
        <v>488</v>
      </c>
      <c r="AE198" s="167"/>
      <c r="AF198" s="167"/>
      <c r="AG198" s="167"/>
      <c r="AH198" s="167"/>
      <c r="AI198" s="167"/>
    </row>
    <row r="199" spans="1:35" ht="12" customHeight="1">
      <c r="A199" s="19"/>
      <c r="B199" s="211">
        <v>67</v>
      </c>
      <c r="C199" s="211"/>
      <c r="D199" s="211"/>
      <c r="E199" s="211"/>
      <c r="F199" s="31"/>
      <c r="G199" s="308">
        <v>534</v>
      </c>
      <c r="H199" s="308"/>
      <c r="I199" s="308"/>
      <c r="J199" s="308"/>
      <c r="K199" s="308">
        <v>275</v>
      </c>
      <c r="L199" s="308"/>
      <c r="M199" s="308"/>
      <c r="N199" s="308">
        <v>259</v>
      </c>
      <c r="O199" s="308"/>
      <c r="P199" s="308"/>
      <c r="Q199" s="308">
        <v>630</v>
      </c>
      <c r="R199" s="308"/>
      <c r="S199" s="308"/>
      <c r="T199" s="308"/>
      <c r="U199" s="308">
        <v>321</v>
      </c>
      <c r="V199" s="308"/>
      <c r="W199" s="308"/>
      <c r="X199" s="308">
        <v>309</v>
      </c>
      <c r="Y199" s="308"/>
      <c r="Z199" s="308"/>
      <c r="AA199" s="325">
        <v>919</v>
      </c>
      <c r="AB199" s="325"/>
      <c r="AC199" s="325"/>
      <c r="AD199" s="325">
        <v>466</v>
      </c>
      <c r="AE199" s="167"/>
      <c r="AF199" s="167"/>
      <c r="AG199" s="167"/>
      <c r="AH199" s="167"/>
      <c r="AI199" s="167"/>
    </row>
    <row r="200" spans="1:35" ht="12" customHeight="1">
      <c r="A200" s="19"/>
      <c r="B200" s="211">
        <v>68</v>
      </c>
      <c r="C200" s="211"/>
      <c r="D200" s="211"/>
      <c r="E200" s="211"/>
      <c r="F200" s="31"/>
      <c r="G200" s="308">
        <v>465</v>
      </c>
      <c r="H200" s="308"/>
      <c r="I200" s="308"/>
      <c r="J200" s="308"/>
      <c r="K200" s="308">
        <v>238</v>
      </c>
      <c r="L200" s="308"/>
      <c r="M200" s="308"/>
      <c r="N200" s="308">
        <v>227</v>
      </c>
      <c r="O200" s="308"/>
      <c r="P200" s="308"/>
      <c r="Q200" s="308">
        <v>608</v>
      </c>
      <c r="R200" s="308"/>
      <c r="S200" s="308"/>
      <c r="T200" s="308"/>
      <c r="U200" s="308">
        <v>308</v>
      </c>
      <c r="V200" s="308"/>
      <c r="W200" s="308"/>
      <c r="X200" s="308">
        <v>300</v>
      </c>
      <c r="Y200" s="308"/>
      <c r="Z200" s="308"/>
      <c r="AA200" s="325">
        <v>967</v>
      </c>
      <c r="AB200" s="325"/>
      <c r="AC200" s="325"/>
      <c r="AD200" s="325">
        <v>487</v>
      </c>
      <c r="AE200" s="167"/>
      <c r="AF200" s="167"/>
      <c r="AG200" s="167"/>
      <c r="AH200" s="167"/>
      <c r="AI200" s="167"/>
    </row>
    <row r="201" spans="1:35" ht="12" customHeight="1">
      <c r="A201" s="19"/>
      <c r="B201" s="211">
        <v>69</v>
      </c>
      <c r="C201" s="211"/>
      <c r="D201" s="211"/>
      <c r="E201" s="211"/>
      <c r="F201" s="31"/>
      <c r="G201" s="308">
        <v>458</v>
      </c>
      <c r="H201" s="308"/>
      <c r="I201" s="308"/>
      <c r="J201" s="308"/>
      <c r="K201" s="308">
        <v>234</v>
      </c>
      <c r="L201" s="308"/>
      <c r="M201" s="308"/>
      <c r="N201" s="308">
        <v>224</v>
      </c>
      <c r="O201" s="308"/>
      <c r="P201" s="308"/>
      <c r="Q201" s="308">
        <v>625</v>
      </c>
      <c r="R201" s="308"/>
      <c r="S201" s="308"/>
      <c r="T201" s="308"/>
      <c r="U201" s="308">
        <v>318</v>
      </c>
      <c r="V201" s="308"/>
      <c r="W201" s="308"/>
      <c r="X201" s="308">
        <v>307</v>
      </c>
      <c r="Y201" s="308"/>
      <c r="Z201" s="308"/>
      <c r="AA201" s="325">
        <v>838</v>
      </c>
      <c r="AB201" s="325"/>
      <c r="AC201" s="325"/>
      <c r="AD201" s="325">
        <v>439</v>
      </c>
      <c r="AE201" s="167"/>
      <c r="AF201" s="167"/>
      <c r="AG201" s="167"/>
      <c r="AH201" s="167"/>
      <c r="AI201" s="167"/>
    </row>
    <row r="202" spans="1:35" ht="12" customHeight="1">
      <c r="A202" s="19"/>
      <c r="B202" s="211" t="s">
        <v>162</v>
      </c>
      <c r="C202" s="211"/>
      <c r="D202" s="211"/>
      <c r="E202" s="211"/>
      <c r="F202" s="31"/>
      <c r="G202" s="308">
        <v>1935</v>
      </c>
      <c r="H202" s="308"/>
      <c r="I202" s="308"/>
      <c r="J202" s="308"/>
      <c r="K202" s="308">
        <v>934</v>
      </c>
      <c r="L202" s="308"/>
      <c r="M202" s="308"/>
      <c r="N202" s="308">
        <v>1001</v>
      </c>
      <c r="O202" s="308"/>
      <c r="P202" s="308"/>
      <c r="Q202" s="308">
        <v>2537</v>
      </c>
      <c r="R202" s="308"/>
      <c r="S202" s="308"/>
      <c r="T202" s="308"/>
      <c r="U202" s="308">
        <v>1208</v>
      </c>
      <c r="V202" s="308"/>
      <c r="W202" s="308"/>
      <c r="X202" s="308">
        <v>1329</v>
      </c>
      <c r="Y202" s="308"/>
      <c r="Z202" s="308"/>
      <c r="AA202" s="325">
        <v>3115</v>
      </c>
      <c r="AB202" s="325"/>
      <c r="AC202" s="325"/>
      <c r="AD202" s="325">
        <v>1542</v>
      </c>
      <c r="AE202" s="167"/>
      <c r="AF202" s="167"/>
      <c r="AG202" s="167"/>
      <c r="AH202" s="167"/>
      <c r="AI202" s="167"/>
    </row>
    <row r="203" spans="1:35" ht="12" customHeight="1">
      <c r="A203" s="19"/>
      <c r="B203" s="211">
        <v>70</v>
      </c>
      <c r="C203" s="211"/>
      <c r="D203" s="211"/>
      <c r="E203" s="211"/>
      <c r="F203" s="31"/>
      <c r="G203" s="308">
        <v>442</v>
      </c>
      <c r="H203" s="308"/>
      <c r="I203" s="308"/>
      <c r="J203" s="308"/>
      <c r="K203" s="308">
        <v>219</v>
      </c>
      <c r="L203" s="308"/>
      <c r="M203" s="308"/>
      <c r="N203" s="308">
        <v>223</v>
      </c>
      <c r="O203" s="308"/>
      <c r="P203" s="308"/>
      <c r="Q203" s="308">
        <v>575</v>
      </c>
      <c r="R203" s="308"/>
      <c r="S203" s="308"/>
      <c r="T203" s="308"/>
      <c r="U203" s="308">
        <v>274</v>
      </c>
      <c r="V203" s="308"/>
      <c r="W203" s="308"/>
      <c r="X203" s="308">
        <v>301</v>
      </c>
      <c r="Y203" s="308"/>
      <c r="Z203" s="308"/>
      <c r="AA203" s="325">
        <v>754</v>
      </c>
      <c r="AB203" s="325"/>
      <c r="AC203" s="325"/>
      <c r="AD203" s="325">
        <v>378</v>
      </c>
      <c r="AE203" s="167"/>
      <c r="AF203" s="167"/>
      <c r="AG203" s="167"/>
      <c r="AH203" s="167"/>
      <c r="AI203" s="167"/>
    </row>
    <row r="204" spans="1:35" ht="12" customHeight="1">
      <c r="A204" s="19"/>
      <c r="B204" s="211">
        <v>71</v>
      </c>
      <c r="C204" s="211"/>
      <c r="D204" s="211"/>
      <c r="E204" s="211"/>
      <c r="F204" s="31"/>
      <c r="G204" s="308">
        <v>418</v>
      </c>
      <c r="H204" s="308"/>
      <c r="I204" s="308"/>
      <c r="J204" s="308"/>
      <c r="K204" s="308">
        <v>221</v>
      </c>
      <c r="L204" s="308"/>
      <c r="M204" s="308"/>
      <c r="N204" s="308">
        <v>197</v>
      </c>
      <c r="O204" s="308"/>
      <c r="P204" s="308"/>
      <c r="Q204" s="308">
        <v>551</v>
      </c>
      <c r="R204" s="308"/>
      <c r="S204" s="308"/>
      <c r="T204" s="308"/>
      <c r="U204" s="308">
        <v>257</v>
      </c>
      <c r="V204" s="308"/>
      <c r="W204" s="308"/>
      <c r="X204" s="308">
        <v>294</v>
      </c>
      <c r="Y204" s="308"/>
      <c r="Z204" s="308"/>
      <c r="AA204" s="325">
        <v>559</v>
      </c>
      <c r="AB204" s="325"/>
      <c r="AC204" s="325"/>
      <c r="AD204" s="325">
        <v>284</v>
      </c>
      <c r="AE204" s="167"/>
      <c r="AF204" s="167"/>
      <c r="AG204" s="167"/>
      <c r="AH204" s="167"/>
      <c r="AI204" s="167"/>
    </row>
    <row r="205" spans="1:35" ht="12" customHeight="1">
      <c r="A205" s="19"/>
      <c r="B205" s="211">
        <v>72</v>
      </c>
      <c r="C205" s="211"/>
      <c r="D205" s="211"/>
      <c r="E205" s="211"/>
      <c r="F205" s="31"/>
      <c r="G205" s="308">
        <v>367</v>
      </c>
      <c r="H205" s="308"/>
      <c r="I205" s="308"/>
      <c r="J205" s="308"/>
      <c r="K205" s="308">
        <v>177</v>
      </c>
      <c r="L205" s="308"/>
      <c r="M205" s="308"/>
      <c r="N205" s="308">
        <v>190</v>
      </c>
      <c r="O205" s="308"/>
      <c r="P205" s="308"/>
      <c r="Q205" s="308">
        <v>526</v>
      </c>
      <c r="R205" s="308"/>
      <c r="S205" s="308"/>
      <c r="T205" s="308"/>
      <c r="U205" s="308">
        <v>250</v>
      </c>
      <c r="V205" s="308"/>
      <c r="W205" s="308"/>
      <c r="X205" s="308">
        <v>276</v>
      </c>
      <c r="Y205" s="308"/>
      <c r="Z205" s="308"/>
      <c r="AA205" s="325">
        <v>613</v>
      </c>
      <c r="AB205" s="325"/>
      <c r="AC205" s="325"/>
      <c r="AD205" s="325">
        <v>305</v>
      </c>
      <c r="AE205" s="167"/>
      <c r="AF205" s="167"/>
      <c r="AG205" s="167"/>
      <c r="AH205" s="167"/>
      <c r="AI205" s="167"/>
    </row>
    <row r="206" spans="1:35" ht="12" customHeight="1">
      <c r="A206" s="19"/>
      <c r="B206" s="211">
        <v>73</v>
      </c>
      <c r="C206" s="211"/>
      <c r="D206" s="211"/>
      <c r="E206" s="211"/>
      <c r="F206" s="31"/>
      <c r="G206" s="308">
        <v>345</v>
      </c>
      <c r="H206" s="308"/>
      <c r="I206" s="308"/>
      <c r="J206" s="308"/>
      <c r="K206" s="308">
        <v>156</v>
      </c>
      <c r="L206" s="308"/>
      <c r="M206" s="308"/>
      <c r="N206" s="308">
        <v>189</v>
      </c>
      <c r="O206" s="308"/>
      <c r="P206" s="308"/>
      <c r="Q206" s="308">
        <v>451</v>
      </c>
      <c r="R206" s="308"/>
      <c r="S206" s="308"/>
      <c r="T206" s="308"/>
      <c r="U206" s="308">
        <v>220</v>
      </c>
      <c r="V206" s="308"/>
      <c r="W206" s="308"/>
      <c r="X206" s="308">
        <v>231</v>
      </c>
      <c r="Y206" s="308"/>
      <c r="Z206" s="308"/>
      <c r="AA206" s="325">
        <v>606</v>
      </c>
      <c r="AB206" s="325"/>
      <c r="AC206" s="325"/>
      <c r="AD206" s="325">
        <v>290</v>
      </c>
      <c r="AE206" s="167"/>
      <c r="AF206" s="167"/>
      <c r="AG206" s="167"/>
      <c r="AH206" s="167"/>
      <c r="AI206" s="167"/>
    </row>
    <row r="207" spans="1:35" ht="12" customHeight="1">
      <c r="A207" s="19"/>
      <c r="B207" s="211">
        <v>74</v>
      </c>
      <c r="C207" s="211"/>
      <c r="D207" s="211"/>
      <c r="E207" s="211"/>
      <c r="F207" s="31"/>
      <c r="G207" s="308">
        <v>363</v>
      </c>
      <c r="H207" s="308"/>
      <c r="I207" s="308"/>
      <c r="J207" s="308"/>
      <c r="K207" s="308">
        <v>161</v>
      </c>
      <c r="L207" s="308"/>
      <c r="M207" s="308"/>
      <c r="N207" s="308">
        <v>202</v>
      </c>
      <c r="O207" s="308"/>
      <c r="P207" s="308"/>
      <c r="Q207" s="308">
        <v>434</v>
      </c>
      <c r="R207" s="308"/>
      <c r="S207" s="308"/>
      <c r="T207" s="308"/>
      <c r="U207" s="308">
        <v>207</v>
      </c>
      <c r="V207" s="308"/>
      <c r="W207" s="308"/>
      <c r="X207" s="308">
        <v>227</v>
      </c>
      <c r="Y207" s="308"/>
      <c r="Z207" s="308"/>
      <c r="AA207" s="325">
        <v>583</v>
      </c>
      <c r="AB207" s="325"/>
      <c r="AC207" s="325"/>
      <c r="AD207" s="325">
        <v>285</v>
      </c>
      <c r="AE207" s="167"/>
      <c r="AF207" s="167"/>
      <c r="AG207" s="167"/>
      <c r="AH207" s="167"/>
      <c r="AI207" s="167"/>
    </row>
    <row r="208" spans="1:35" ht="12" customHeight="1">
      <c r="A208" s="19"/>
      <c r="B208" s="211" t="s">
        <v>163</v>
      </c>
      <c r="C208" s="211"/>
      <c r="D208" s="211"/>
      <c r="E208" s="211"/>
      <c r="F208" s="31"/>
      <c r="G208" s="308">
        <v>1367</v>
      </c>
      <c r="H208" s="308"/>
      <c r="I208" s="308"/>
      <c r="J208" s="308"/>
      <c r="K208" s="308">
        <v>476</v>
      </c>
      <c r="L208" s="308"/>
      <c r="M208" s="308"/>
      <c r="N208" s="308">
        <v>891</v>
      </c>
      <c r="O208" s="308"/>
      <c r="P208" s="308"/>
      <c r="Q208" s="308">
        <v>1794</v>
      </c>
      <c r="R208" s="308"/>
      <c r="S208" s="308"/>
      <c r="T208" s="308"/>
      <c r="U208" s="308">
        <v>823</v>
      </c>
      <c r="V208" s="308"/>
      <c r="W208" s="308"/>
      <c r="X208" s="308">
        <v>971</v>
      </c>
      <c r="Y208" s="308"/>
      <c r="Z208" s="308"/>
      <c r="AA208" s="325">
        <v>2296</v>
      </c>
      <c r="AB208" s="325"/>
      <c r="AC208" s="325"/>
      <c r="AD208" s="325">
        <v>1042</v>
      </c>
      <c r="AE208" s="167"/>
      <c r="AF208" s="167"/>
      <c r="AG208" s="167"/>
      <c r="AH208" s="167"/>
      <c r="AI208" s="167"/>
    </row>
    <row r="209" spans="1:35" ht="12" customHeight="1">
      <c r="A209" s="19"/>
      <c r="B209" s="211">
        <v>75</v>
      </c>
      <c r="C209" s="211"/>
      <c r="D209" s="211"/>
      <c r="E209" s="211"/>
      <c r="F209" s="31"/>
      <c r="G209" s="308">
        <v>345</v>
      </c>
      <c r="H209" s="308"/>
      <c r="I209" s="308"/>
      <c r="J209" s="308"/>
      <c r="K209" s="308">
        <v>143</v>
      </c>
      <c r="L209" s="308"/>
      <c r="M209" s="308"/>
      <c r="N209" s="308">
        <v>202</v>
      </c>
      <c r="O209" s="308"/>
      <c r="P209" s="308"/>
      <c r="Q209" s="308">
        <v>403</v>
      </c>
      <c r="R209" s="308"/>
      <c r="S209" s="308"/>
      <c r="T209" s="308"/>
      <c r="U209" s="308">
        <v>193</v>
      </c>
      <c r="V209" s="308"/>
      <c r="W209" s="308"/>
      <c r="X209" s="308">
        <v>210</v>
      </c>
      <c r="Y209" s="308"/>
      <c r="Z209" s="308"/>
      <c r="AA209" s="325">
        <v>530</v>
      </c>
      <c r="AB209" s="325"/>
      <c r="AC209" s="325"/>
      <c r="AD209" s="325">
        <v>242</v>
      </c>
      <c r="AE209" s="167"/>
      <c r="AF209" s="167"/>
      <c r="AG209" s="167"/>
      <c r="AH209" s="167"/>
      <c r="AI209" s="167"/>
    </row>
    <row r="210" spans="1:35" ht="12" customHeight="1">
      <c r="A210" s="19"/>
      <c r="B210" s="211">
        <v>76</v>
      </c>
      <c r="C210" s="211"/>
      <c r="D210" s="211"/>
      <c r="E210" s="211"/>
      <c r="F210" s="31"/>
      <c r="G210" s="308">
        <v>285</v>
      </c>
      <c r="H210" s="308"/>
      <c r="I210" s="308"/>
      <c r="J210" s="308"/>
      <c r="K210" s="308">
        <v>102</v>
      </c>
      <c r="L210" s="308"/>
      <c r="M210" s="308"/>
      <c r="N210" s="308">
        <v>183</v>
      </c>
      <c r="O210" s="308"/>
      <c r="P210" s="308"/>
      <c r="Q210" s="308">
        <v>394</v>
      </c>
      <c r="R210" s="308"/>
      <c r="S210" s="308"/>
      <c r="T210" s="308"/>
      <c r="U210" s="308">
        <v>201</v>
      </c>
      <c r="V210" s="308"/>
      <c r="W210" s="308"/>
      <c r="X210" s="308">
        <v>193</v>
      </c>
      <c r="Y210" s="308"/>
      <c r="Z210" s="308"/>
      <c r="AA210" s="325">
        <v>508</v>
      </c>
      <c r="AB210" s="325"/>
      <c r="AC210" s="325"/>
      <c r="AD210" s="325">
        <v>222</v>
      </c>
      <c r="AE210" s="167"/>
      <c r="AF210" s="167"/>
      <c r="AG210" s="167"/>
      <c r="AH210" s="167"/>
      <c r="AI210" s="167"/>
    </row>
    <row r="211" spans="1:35" ht="12" customHeight="1">
      <c r="A211" s="19"/>
      <c r="B211" s="211">
        <v>77</v>
      </c>
      <c r="C211" s="211"/>
      <c r="D211" s="211"/>
      <c r="E211" s="211"/>
      <c r="F211" s="31"/>
      <c r="G211" s="308">
        <v>269</v>
      </c>
      <c r="H211" s="308"/>
      <c r="I211" s="308"/>
      <c r="J211" s="308"/>
      <c r="K211" s="308">
        <v>88</v>
      </c>
      <c r="L211" s="308"/>
      <c r="M211" s="308"/>
      <c r="N211" s="308">
        <v>181</v>
      </c>
      <c r="O211" s="308"/>
      <c r="P211" s="308"/>
      <c r="Q211" s="308">
        <v>339</v>
      </c>
      <c r="R211" s="308"/>
      <c r="S211" s="308"/>
      <c r="T211" s="308"/>
      <c r="U211" s="308">
        <v>153</v>
      </c>
      <c r="V211" s="308"/>
      <c r="W211" s="308"/>
      <c r="X211" s="308">
        <v>186</v>
      </c>
      <c r="Y211" s="308"/>
      <c r="Z211" s="308"/>
      <c r="AA211" s="325">
        <v>475</v>
      </c>
      <c r="AB211" s="325"/>
      <c r="AC211" s="325"/>
      <c r="AD211" s="325">
        <v>221</v>
      </c>
      <c r="AE211" s="167"/>
      <c r="AF211" s="167"/>
      <c r="AG211" s="167"/>
      <c r="AH211" s="167"/>
      <c r="AI211" s="167"/>
    </row>
    <row r="212" spans="1:35" ht="12" customHeight="1">
      <c r="A212" s="19"/>
      <c r="B212" s="211">
        <v>78</v>
      </c>
      <c r="C212" s="211"/>
      <c r="D212" s="211"/>
      <c r="E212" s="211"/>
      <c r="F212" s="31"/>
      <c r="G212" s="308">
        <v>242</v>
      </c>
      <c r="H212" s="308"/>
      <c r="I212" s="308"/>
      <c r="J212" s="308"/>
      <c r="K212" s="308">
        <v>69</v>
      </c>
      <c r="L212" s="308"/>
      <c r="M212" s="308"/>
      <c r="N212" s="308">
        <v>173</v>
      </c>
      <c r="O212" s="308"/>
      <c r="P212" s="308"/>
      <c r="Q212" s="308">
        <v>324</v>
      </c>
      <c r="R212" s="308"/>
      <c r="S212" s="308"/>
      <c r="T212" s="308"/>
      <c r="U212" s="308">
        <v>134</v>
      </c>
      <c r="V212" s="308"/>
      <c r="W212" s="308"/>
      <c r="X212" s="308">
        <v>190</v>
      </c>
      <c r="Y212" s="308"/>
      <c r="Z212" s="308"/>
      <c r="AA212" s="325">
        <v>415</v>
      </c>
      <c r="AB212" s="325"/>
      <c r="AC212" s="325"/>
      <c r="AD212" s="325">
        <v>189</v>
      </c>
      <c r="AE212" s="167"/>
      <c r="AF212" s="167"/>
      <c r="AG212" s="167"/>
      <c r="AH212" s="167"/>
      <c r="AI212" s="167"/>
    </row>
    <row r="213" spans="1:35" ht="12" customHeight="1">
      <c r="A213" s="19"/>
      <c r="B213" s="211">
        <v>79</v>
      </c>
      <c r="C213" s="211"/>
      <c r="D213" s="211"/>
      <c r="E213" s="211"/>
      <c r="F213" s="31"/>
      <c r="G213" s="308">
        <v>226</v>
      </c>
      <c r="H213" s="308"/>
      <c r="I213" s="308"/>
      <c r="J213" s="308"/>
      <c r="K213" s="308">
        <v>74</v>
      </c>
      <c r="L213" s="308"/>
      <c r="M213" s="308"/>
      <c r="N213" s="308">
        <v>152</v>
      </c>
      <c r="O213" s="308"/>
      <c r="P213" s="308"/>
      <c r="Q213" s="308">
        <v>334</v>
      </c>
      <c r="R213" s="308"/>
      <c r="S213" s="308"/>
      <c r="T213" s="308"/>
      <c r="U213" s="308">
        <v>142</v>
      </c>
      <c r="V213" s="308"/>
      <c r="W213" s="308"/>
      <c r="X213" s="308">
        <v>192</v>
      </c>
      <c r="Y213" s="308"/>
      <c r="Z213" s="308"/>
      <c r="AA213" s="325">
        <v>368</v>
      </c>
      <c r="AB213" s="325"/>
      <c r="AC213" s="325"/>
      <c r="AD213" s="325">
        <v>168</v>
      </c>
      <c r="AE213" s="167"/>
      <c r="AF213" s="167"/>
      <c r="AG213" s="167"/>
      <c r="AH213" s="167"/>
      <c r="AI213" s="167"/>
    </row>
    <row r="214" spans="1:35" ht="12" customHeight="1">
      <c r="A214" s="19"/>
      <c r="B214" s="211" t="s">
        <v>164</v>
      </c>
      <c r="C214" s="211"/>
      <c r="D214" s="211"/>
      <c r="E214" s="211"/>
      <c r="F214" s="31"/>
      <c r="G214" s="308">
        <v>921</v>
      </c>
      <c r="H214" s="308"/>
      <c r="I214" s="308"/>
      <c r="J214" s="308"/>
      <c r="K214" s="308">
        <v>302</v>
      </c>
      <c r="L214" s="308"/>
      <c r="M214" s="308"/>
      <c r="N214" s="308">
        <v>619</v>
      </c>
      <c r="O214" s="308"/>
      <c r="P214" s="308"/>
      <c r="Q214" s="308">
        <v>1191</v>
      </c>
      <c r="R214" s="308"/>
      <c r="S214" s="308"/>
      <c r="T214" s="308"/>
      <c r="U214" s="308">
        <v>368</v>
      </c>
      <c r="V214" s="308"/>
      <c r="W214" s="308"/>
      <c r="X214" s="308">
        <v>823</v>
      </c>
      <c r="Y214" s="308"/>
      <c r="Z214" s="308"/>
      <c r="AA214" s="325">
        <v>1521</v>
      </c>
      <c r="AB214" s="325"/>
      <c r="AC214" s="325"/>
      <c r="AD214" s="325">
        <v>649</v>
      </c>
      <c r="AE214" s="167"/>
      <c r="AF214" s="167"/>
      <c r="AG214" s="167"/>
      <c r="AH214" s="167"/>
      <c r="AI214" s="167"/>
    </row>
    <row r="215" spans="1:35" ht="12" customHeight="1">
      <c r="A215" s="19"/>
      <c r="B215" s="211">
        <v>80</v>
      </c>
      <c r="C215" s="211"/>
      <c r="D215" s="211"/>
      <c r="E215" s="211"/>
      <c r="F215" s="31"/>
      <c r="G215" s="308">
        <v>264</v>
      </c>
      <c r="H215" s="308"/>
      <c r="I215" s="308"/>
      <c r="J215" s="308"/>
      <c r="K215" s="308">
        <v>87</v>
      </c>
      <c r="L215" s="308"/>
      <c r="M215" s="308"/>
      <c r="N215" s="308">
        <v>177</v>
      </c>
      <c r="O215" s="308"/>
      <c r="P215" s="308"/>
      <c r="Q215" s="308">
        <v>307</v>
      </c>
      <c r="R215" s="308"/>
      <c r="S215" s="308"/>
      <c r="T215" s="308"/>
      <c r="U215" s="308">
        <v>111</v>
      </c>
      <c r="V215" s="308"/>
      <c r="W215" s="308"/>
      <c r="X215" s="308">
        <v>196</v>
      </c>
      <c r="Y215" s="308"/>
      <c r="Z215" s="308"/>
      <c r="AA215" s="325">
        <v>353</v>
      </c>
      <c r="AB215" s="325"/>
      <c r="AC215" s="325"/>
      <c r="AD215" s="325">
        <v>163</v>
      </c>
      <c r="AE215" s="167"/>
      <c r="AF215" s="167"/>
      <c r="AG215" s="167"/>
      <c r="AH215" s="167"/>
      <c r="AI215" s="167"/>
    </row>
    <row r="216" spans="1:35" ht="12" customHeight="1">
      <c r="A216" s="19"/>
      <c r="B216" s="211">
        <v>81</v>
      </c>
      <c r="C216" s="211"/>
      <c r="D216" s="211"/>
      <c r="E216" s="211"/>
      <c r="F216" s="31"/>
      <c r="G216" s="308">
        <v>179</v>
      </c>
      <c r="H216" s="308"/>
      <c r="I216" s="308"/>
      <c r="J216" s="308"/>
      <c r="K216" s="308">
        <v>63</v>
      </c>
      <c r="L216" s="308"/>
      <c r="M216" s="308"/>
      <c r="N216" s="308">
        <v>116</v>
      </c>
      <c r="O216" s="308"/>
      <c r="P216" s="308"/>
      <c r="Q216" s="308">
        <v>265</v>
      </c>
      <c r="R216" s="308"/>
      <c r="S216" s="308"/>
      <c r="T216" s="308"/>
      <c r="U216" s="308">
        <v>92</v>
      </c>
      <c r="V216" s="308"/>
      <c r="W216" s="308"/>
      <c r="X216" s="308">
        <v>173</v>
      </c>
      <c r="Y216" s="308"/>
      <c r="Z216" s="308"/>
      <c r="AA216" s="325">
        <v>341</v>
      </c>
      <c r="AB216" s="325"/>
      <c r="AC216" s="325"/>
      <c r="AD216" s="325">
        <v>158</v>
      </c>
      <c r="AE216" s="167"/>
      <c r="AF216" s="167"/>
      <c r="AG216" s="167"/>
      <c r="AH216" s="167"/>
      <c r="AI216" s="167"/>
    </row>
    <row r="217" spans="1:35" ht="12" customHeight="1">
      <c r="A217" s="19"/>
      <c r="B217" s="211">
        <v>82</v>
      </c>
      <c r="C217" s="211"/>
      <c r="D217" s="211"/>
      <c r="E217" s="211"/>
      <c r="F217" s="31"/>
      <c r="G217" s="308">
        <v>158</v>
      </c>
      <c r="H217" s="308"/>
      <c r="I217" s="308"/>
      <c r="J217" s="308"/>
      <c r="K217" s="308">
        <v>59</v>
      </c>
      <c r="L217" s="308"/>
      <c r="M217" s="308"/>
      <c r="N217" s="308">
        <v>99</v>
      </c>
      <c r="O217" s="308"/>
      <c r="P217" s="308"/>
      <c r="Q217" s="308">
        <v>217</v>
      </c>
      <c r="R217" s="308"/>
      <c r="S217" s="308"/>
      <c r="T217" s="308"/>
      <c r="U217" s="308">
        <v>55</v>
      </c>
      <c r="V217" s="308"/>
      <c r="W217" s="308"/>
      <c r="X217" s="308">
        <v>162</v>
      </c>
      <c r="Y217" s="308"/>
      <c r="Z217" s="308"/>
      <c r="AA217" s="325">
        <v>291</v>
      </c>
      <c r="AB217" s="325"/>
      <c r="AC217" s="325"/>
      <c r="AD217" s="325">
        <v>119</v>
      </c>
      <c r="AE217" s="167"/>
      <c r="AF217" s="167"/>
      <c r="AG217" s="167"/>
      <c r="AH217" s="167"/>
      <c r="AI217" s="167"/>
    </row>
    <row r="218" spans="1:35" ht="12" customHeight="1">
      <c r="A218" s="19"/>
      <c r="B218" s="211">
        <v>83</v>
      </c>
      <c r="C218" s="211"/>
      <c r="D218" s="211"/>
      <c r="E218" s="211"/>
      <c r="F218" s="31"/>
      <c r="G218" s="308">
        <v>158</v>
      </c>
      <c r="H218" s="308"/>
      <c r="I218" s="308"/>
      <c r="J218" s="308"/>
      <c r="K218" s="308">
        <v>52</v>
      </c>
      <c r="L218" s="308"/>
      <c r="M218" s="308"/>
      <c r="N218" s="308">
        <v>106</v>
      </c>
      <c r="O218" s="308"/>
      <c r="P218" s="308"/>
      <c r="Q218" s="308">
        <v>193</v>
      </c>
      <c r="R218" s="308"/>
      <c r="S218" s="308"/>
      <c r="T218" s="308"/>
      <c r="U218" s="308">
        <v>47</v>
      </c>
      <c r="V218" s="308"/>
      <c r="W218" s="308"/>
      <c r="X218" s="308">
        <v>146</v>
      </c>
      <c r="Y218" s="308"/>
      <c r="Z218" s="308"/>
      <c r="AA218" s="325">
        <v>260</v>
      </c>
      <c r="AB218" s="325"/>
      <c r="AC218" s="325"/>
      <c r="AD218" s="325">
        <v>102</v>
      </c>
      <c r="AE218" s="167"/>
      <c r="AF218" s="167"/>
      <c r="AG218" s="167"/>
      <c r="AH218" s="167"/>
      <c r="AI218" s="167"/>
    </row>
    <row r="219" spans="1:35" ht="12" customHeight="1">
      <c r="A219" s="19"/>
      <c r="B219" s="211">
        <v>84</v>
      </c>
      <c r="C219" s="211"/>
      <c r="D219" s="211"/>
      <c r="E219" s="211"/>
      <c r="F219" s="31"/>
      <c r="G219" s="308">
        <v>162</v>
      </c>
      <c r="H219" s="308"/>
      <c r="I219" s="308"/>
      <c r="J219" s="308"/>
      <c r="K219" s="308">
        <v>41</v>
      </c>
      <c r="L219" s="308"/>
      <c r="M219" s="308"/>
      <c r="N219" s="308">
        <v>121</v>
      </c>
      <c r="O219" s="308"/>
      <c r="P219" s="308"/>
      <c r="Q219" s="308">
        <v>209</v>
      </c>
      <c r="R219" s="308"/>
      <c r="S219" s="308"/>
      <c r="T219" s="308"/>
      <c r="U219" s="308">
        <v>63</v>
      </c>
      <c r="V219" s="308"/>
      <c r="W219" s="308"/>
      <c r="X219" s="308">
        <v>146</v>
      </c>
      <c r="Y219" s="308"/>
      <c r="Z219" s="308"/>
      <c r="AA219" s="325">
        <v>276</v>
      </c>
      <c r="AB219" s="325"/>
      <c r="AC219" s="325"/>
      <c r="AD219" s="325">
        <v>107</v>
      </c>
      <c r="AE219" s="167"/>
      <c r="AF219" s="167"/>
      <c r="AG219" s="167"/>
      <c r="AH219" s="167"/>
      <c r="AI219" s="167"/>
    </row>
    <row r="220" spans="1:35" ht="12" customHeight="1">
      <c r="A220" s="19"/>
      <c r="B220" s="211" t="s">
        <v>274</v>
      </c>
      <c r="C220" s="211"/>
      <c r="D220" s="211"/>
      <c r="E220" s="211"/>
      <c r="F220" s="31"/>
      <c r="G220" s="308">
        <v>573</v>
      </c>
      <c r="H220" s="308"/>
      <c r="I220" s="308"/>
      <c r="J220" s="308"/>
      <c r="K220" s="308">
        <v>159</v>
      </c>
      <c r="L220" s="308"/>
      <c r="M220" s="308"/>
      <c r="N220" s="308">
        <v>414</v>
      </c>
      <c r="O220" s="308"/>
      <c r="P220" s="308"/>
      <c r="Q220" s="308">
        <v>690</v>
      </c>
      <c r="R220" s="308"/>
      <c r="S220" s="308"/>
      <c r="T220" s="308"/>
      <c r="U220" s="308">
        <v>210</v>
      </c>
      <c r="V220" s="308"/>
      <c r="W220" s="308"/>
      <c r="X220" s="308">
        <v>480</v>
      </c>
      <c r="Y220" s="308"/>
      <c r="Z220" s="308"/>
      <c r="AA220" s="325">
        <v>893</v>
      </c>
      <c r="AB220" s="325"/>
      <c r="AC220" s="325"/>
      <c r="AD220" s="325">
        <v>219</v>
      </c>
      <c r="AE220" s="167"/>
      <c r="AF220" s="167"/>
      <c r="AG220" s="167"/>
      <c r="AH220" s="167"/>
      <c r="AI220" s="167"/>
    </row>
    <row r="221" spans="1:35" ht="12" customHeight="1">
      <c r="A221" s="19"/>
      <c r="B221" s="211">
        <v>85</v>
      </c>
      <c r="C221" s="211"/>
      <c r="D221" s="211"/>
      <c r="E221" s="211"/>
      <c r="F221" s="31"/>
      <c r="G221" s="308">
        <v>157</v>
      </c>
      <c r="H221" s="308"/>
      <c r="I221" s="308"/>
      <c r="J221" s="308"/>
      <c r="K221" s="308">
        <v>40</v>
      </c>
      <c r="L221" s="308"/>
      <c r="M221" s="308"/>
      <c r="N221" s="308">
        <v>117</v>
      </c>
      <c r="O221" s="308"/>
      <c r="P221" s="308"/>
      <c r="Q221" s="308">
        <v>202</v>
      </c>
      <c r="R221" s="308"/>
      <c r="S221" s="308"/>
      <c r="T221" s="308"/>
      <c r="U221" s="308">
        <v>67</v>
      </c>
      <c r="V221" s="308"/>
      <c r="W221" s="308"/>
      <c r="X221" s="308">
        <v>135</v>
      </c>
      <c r="Y221" s="308"/>
      <c r="Z221" s="308"/>
      <c r="AA221" s="325">
        <v>234</v>
      </c>
      <c r="AB221" s="325"/>
      <c r="AC221" s="325"/>
      <c r="AD221" s="325">
        <v>75</v>
      </c>
      <c r="AE221" s="167"/>
      <c r="AF221" s="167"/>
      <c r="AG221" s="167"/>
      <c r="AH221" s="167"/>
      <c r="AI221" s="167"/>
    </row>
    <row r="222" spans="1:35" ht="12" customHeight="1">
      <c r="A222" s="19"/>
      <c r="B222" s="211">
        <v>86</v>
      </c>
      <c r="C222" s="211"/>
      <c r="D222" s="211"/>
      <c r="E222" s="211"/>
      <c r="F222" s="31"/>
      <c r="G222" s="308">
        <v>144</v>
      </c>
      <c r="H222" s="308"/>
      <c r="I222" s="308"/>
      <c r="J222" s="308"/>
      <c r="K222" s="308">
        <v>48</v>
      </c>
      <c r="L222" s="308"/>
      <c r="M222" s="308"/>
      <c r="N222" s="308">
        <v>96</v>
      </c>
      <c r="O222" s="308"/>
      <c r="P222" s="308"/>
      <c r="Q222" s="308">
        <v>141</v>
      </c>
      <c r="R222" s="308"/>
      <c r="S222" s="308"/>
      <c r="T222" s="308"/>
      <c r="U222" s="308">
        <v>48</v>
      </c>
      <c r="V222" s="308"/>
      <c r="W222" s="308"/>
      <c r="X222" s="308">
        <v>93</v>
      </c>
      <c r="Y222" s="308"/>
      <c r="Z222" s="308"/>
      <c r="AA222" s="325">
        <v>198</v>
      </c>
      <c r="AB222" s="325"/>
      <c r="AC222" s="325"/>
      <c r="AD222" s="325">
        <v>45</v>
      </c>
      <c r="AE222" s="167"/>
      <c r="AF222" s="167"/>
      <c r="AG222" s="167"/>
      <c r="AH222" s="167"/>
      <c r="AI222" s="167"/>
    </row>
    <row r="223" spans="1:35" ht="12" customHeight="1">
      <c r="A223" s="19"/>
      <c r="B223" s="211">
        <v>87</v>
      </c>
      <c r="C223" s="211"/>
      <c r="D223" s="211"/>
      <c r="E223" s="211"/>
      <c r="F223" s="31"/>
      <c r="G223" s="308">
        <v>106</v>
      </c>
      <c r="H223" s="308"/>
      <c r="I223" s="308"/>
      <c r="J223" s="308"/>
      <c r="K223" s="308">
        <v>23</v>
      </c>
      <c r="L223" s="308"/>
      <c r="M223" s="308"/>
      <c r="N223" s="308">
        <v>83</v>
      </c>
      <c r="O223" s="308"/>
      <c r="P223" s="308"/>
      <c r="Q223" s="308">
        <v>137</v>
      </c>
      <c r="R223" s="308"/>
      <c r="S223" s="308"/>
      <c r="T223" s="308"/>
      <c r="U223" s="308">
        <v>46</v>
      </c>
      <c r="V223" s="308"/>
      <c r="W223" s="308"/>
      <c r="X223" s="308">
        <v>91</v>
      </c>
      <c r="Y223" s="308"/>
      <c r="Z223" s="308"/>
      <c r="AA223" s="325">
        <v>168</v>
      </c>
      <c r="AB223" s="325"/>
      <c r="AC223" s="325"/>
      <c r="AD223" s="325">
        <v>36</v>
      </c>
      <c r="AE223" s="167"/>
      <c r="AF223" s="167"/>
      <c r="AG223" s="167"/>
      <c r="AH223" s="167"/>
      <c r="AI223" s="167"/>
    </row>
    <row r="224" spans="1:35" ht="12" customHeight="1">
      <c r="A224" s="19"/>
      <c r="B224" s="211">
        <v>88</v>
      </c>
      <c r="C224" s="211"/>
      <c r="D224" s="211"/>
      <c r="E224" s="211"/>
      <c r="F224" s="31"/>
      <c r="G224" s="308">
        <v>99</v>
      </c>
      <c r="H224" s="308"/>
      <c r="I224" s="308"/>
      <c r="J224" s="308"/>
      <c r="K224" s="308">
        <v>27</v>
      </c>
      <c r="L224" s="308"/>
      <c r="M224" s="308"/>
      <c r="N224" s="308">
        <v>72</v>
      </c>
      <c r="O224" s="308"/>
      <c r="P224" s="308"/>
      <c r="Q224" s="308">
        <v>108</v>
      </c>
      <c r="R224" s="308"/>
      <c r="S224" s="308"/>
      <c r="T224" s="308"/>
      <c r="U224" s="308">
        <v>26</v>
      </c>
      <c r="V224" s="308"/>
      <c r="W224" s="308"/>
      <c r="X224" s="308">
        <v>82</v>
      </c>
      <c r="Y224" s="308"/>
      <c r="Z224" s="308"/>
      <c r="AA224" s="325">
        <v>153</v>
      </c>
      <c r="AB224" s="325"/>
      <c r="AC224" s="325"/>
      <c r="AD224" s="325">
        <v>30</v>
      </c>
      <c r="AE224" s="167"/>
      <c r="AF224" s="167"/>
      <c r="AG224" s="167"/>
      <c r="AH224" s="167"/>
      <c r="AI224" s="167"/>
    </row>
    <row r="225" spans="1:35" ht="12" customHeight="1">
      <c r="A225" s="19"/>
      <c r="B225" s="211">
        <v>89</v>
      </c>
      <c r="C225" s="211"/>
      <c r="D225" s="211"/>
      <c r="E225" s="211"/>
      <c r="F225" s="31"/>
      <c r="G225" s="308">
        <v>67</v>
      </c>
      <c r="H225" s="308"/>
      <c r="I225" s="308"/>
      <c r="J225" s="308"/>
      <c r="K225" s="308">
        <v>21</v>
      </c>
      <c r="L225" s="308"/>
      <c r="M225" s="308"/>
      <c r="N225" s="308">
        <v>46</v>
      </c>
      <c r="O225" s="308"/>
      <c r="P225" s="308"/>
      <c r="Q225" s="308">
        <v>102</v>
      </c>
      <c r="R225" s="308"/>
      <c r="S225" s="308"/>
      <c r="T225" s="308"/>
      <c r="U225" s="308">
        <v>23</v>
      </c>
      <c r="V225" s="308"/>
      <c r="W225" s="308"/>
      <c r="X225" s="308">
        <v>79</v>
      </c>
      <c r="Y225" s="308"/>
      <c r="Z225" s="308"/>
      <c r="AA225" s="325">
        <v>140</v>
      </c>
      <c r="AB225" s="325"/>
      <c r="AC225" s="325"/>
      <c r="AD225" s="325">
        <v>33</v>
      </c>
      <c r="AE225" s="167"/>
      <c r="AF225" s="167"/>
      <c r="AG225" s="167"/>
      <c r="AH225" s="167"/>
      <c r="AI225" s="167"/>
    </row>
    <row r="226" spans="1:35" ht="12" customHeight="1">
      <c r="A226" s="19"/>
      <c r="B226" s="211" t="s">
        <v>275</v>
      </c>
      <c r="C226" s="211"/>
      <c r="D226" s="211"/>
      <c r="E226" s="211"/>
      <c r="F226" s="31"/>
      <c r="G226" s="308">
        <v>228</v>
      </c>
      <c r="H226" s="308"/>
      <c r="I226" s="308"/>
      <c r="J226" s="308"/>
      <c r="K226" s="308">
        <v>50</v>
      </c>
      <c r="L226" s="308"/>
      <c r="M226" s="308"/>
      <c r="N226" s="308">
        <v>178</v>
      </c>
      <c r="O226" s="308"/>
      <c r="P226" s="308"/>
      <c r="Q226" s="308">
        <v>349</v>
      </c>
      <c r="R226" s="308"/>
      <c r="S226" s="308"/>
      <c r="T226" s="308"/>
      <c r="U226" s="308">
        <v>81</v>
      </c>
      <c r="V226" s="308"/>
      <c r="W226" s="308"/>
      <c r="X226" s="308">
        <v>268</v>
      </c>
      <c r="Y226" s="308"/>
      <c r="Z226" s="308"/>
      <c r="AA226" s="325">
        <v>427</v>
      </c>
      <c r="AB226" s="325"/>
      <c r="AC226" s="325"/>
      <c r="AD226" s="325">
        <v>114</v>
      </c>
      <c r="AE226" s="167"/>
      <c r="AF226" s="167"/>
      <c r="AG226" s="167"/>
      <c r="AH226" s="167"/>
      <c r="AI226" s="167"/>
    </row>
    <row r="227" spans="1:35" ht="12" customHeight="1">
      <c r="A227" s="19"/>
      <c r="B227" s="211">
        <v>90</v>
      </c>
      <c r="C227" s="211"/>
      <c r="D227" s="211"/>
      <c r="E227" s="211"/>
      <c r="F227" s="31"/>
      <c r="G227" s="308">
        <v>72</v>
      </c>
      <c r="H227" s="308"/>
      <c r="I227" s="308"/>
      <c r="J227" s="308"/>
      <c r="K227" s="308">
        <v>14</v>
      </c>
      <c r="L227" s="308"/>
      <c r="M227" s="308"/>
      <c r="N227" s="308">
        <v>58</v>
      </c>
      <c r="O227" s="308"/>
      <c r="P227" s="308"/>
      <c r="Q227" s="308">
        <v>96</v>
      </c>
      <c r="R227" s="308"/>
      <c r="S227" s="308"/>
      <c r="T227" s="308"/>
      <c r="U227" s="308">
        <v>17</v>
      </c>
      <c r="V227" s="308"/>
      <c r="W227" s="308"/>
      <c r="X227" s="308">
        <v>79</v>
      </c>
      <c r="Y227" s="308"/>
      <c r="Z227" s="308"/>
      <c r="AA227" s="325">
        <v>121</v>
      </c>
      <c r="AB227" s="325"/>
      <c r="AC227" s="325"/>
      <c r="AD227" s="325">
        <v>31</v>
      </c>
      <c r="AE227" s="167"/>
      <c r="AF227" s="167"/>
      <c r="AG227" s="167"/>
      <c r="AH227" s="167"/>
      <c r="AI227" s="167"/>
    </row>
    <row r="228" spans="1:35" ht="12" customHeight="1">
      <c r="A228" s="19"/>
      <c r="B228" s="211">
        <v>91</v>
      </c>
      <c r="C228" s="211"/>
      <c r="D228" s="211"/>
      <c r="E228" s="211"/>
      <c r="F228" s="31"/>
      <c r="G228" s="308">
        <v>48</v>
      </c>
      <c r="H228" s="308"/>
      <c r="I228" s="308"/>
      <c r="J228" s="308"/>
      <c r="K228" s="308">
        <v>11</v>
      </c>
      <c r="L228" s="308"/>
      <c r="M228" s="308"/>
      <c r="N228" s="308">
        <v>37</v>
      </c>
      <c r="O228" s="308"/>
      <c r="P228" s="308"/>
      <c r="Q228" s="308">
        <v>89</v>
      </c>
      <c r="R228" s="308"/>
      <c r="S228" s="308"/>
      <c r="T228" s="308"/>
      <c r="U228" s="308">
        <v>26</v>
      </c>
      <c r="V228" s="308"/>
      <c r="W228" s="308"/>
      <c r="X228" s="308">
        <v>63</v>
      </c>
      <c r="Y228" s="308"/>
      <c r="Z228" s="308"/>
      <c r="AA228" s="325">
        <v>106</v>
      </c>
      <c r="AB228" s="325"/>
      <c r="AC228" s="325"/>
      <c r="AD228" s="325">
        <v>37</v>
      </c>
      <c r="AE228" s="167"/>
      <c r="AF228" s="167"/>
      <c r="AG228" s="167"/>
      <c r="AH228" s="167"/>
      <c r="AI228" s="167"/>
    </row>
    <row r="229" spans="1:35" ht="12" customHeight="1">
      <c r="A229" s="19"/>
      <c r="B229" s="211">
        <v>92</v>
      </c>
      <c r="C229" s="211"/>
      <c r="D229" s="211"/>
      <c r="E229" s="211"/>
      <c r="F229" s="31"/>
      <c r="G229" s="308">
        <v>51</v>
      </c>
      <c r="H229" s="308"/>
      <c r="I229" s="308"/>
      <c r="J229" s="308"/>
      <c r="K229" s="308">
        <v>11</v>
      </c>
      <c r="L229" s="308"/>
      <c r="M229" s="308"/>
      <c r="N229" s="308">
        <v>40</v>
      </c>
      <c r="O229" s="308"/>
      <c r="P229" s="308"/>
      <c r="Q229" s="308">
        <v>70</v>
      </c>
      <c r="R229" s="308"/>
      <c r="S229" s="308"/>
      <c r="T229" s="308"/>
      <c r="U229" s="308">
        <v>14</v>
      </c>
      <c r="V229" s="308"/>
      <c r="W229" s="308"/>
      <c r="X229" s="308">
        <v>56</v>
      </c>
      <c r="Y229" s="308"/>
      <c r="Z229" s="308"/>
      <c r="AA229" s="325">
        <v>80</v>
      </c>
      <c r="AB229" s="325"/>
      <c r="AC229" s="325"/>
      <c r="AD229" s="325">
        <v>25</v>
      </c>
      <c r="AE229" s="167"/>
      <c r="AF229" s="167"/>
      <c r="AG229" s="167"/>
      <c r="AH229" s="167"/>
      <c r="AI229" s="167"/>
    </row>
    <row r="230" spans="1:35" ht="12" customHeight="1">
      <c r="A230" s="19"/>
      <c r="B230" s="211">
        <v>93</v>
      </c>
      <c r="C230" s="211"/>
      <c r="D230" s="211"/>
      <c r="E230" s="211"/>
      <c r="F230" s="31"/>
      <c r="G230" s="308">
        <v>38</v>
      </c>
      <c r="H230" s="308"/>
      <c r="I230" s="308"/>
      <c r="J230" s="308"/>
      <c r="K230" s="308">
        <v>10</v>
      </c>
      <c r="L230" s="308"/>
      <c r="M230" s="308"/>
      <c r="N230" s="308">
        <v>28</v>
      </c>
      <c r="O230" s="308"/>
      <c r="P230" s="308"/>
      <c r="Q230" s="308">
        <v>58</v>
      </c>
      <c r="R230" s="308"/>
      <c r="S230" s="308"/>
      <c r="T230" s="308"/>
      <c r="U230" s="308">
        <v>15</v>
      </c>
      <c r="V230" s="308"/>
      <c r="W230" s="308"/>
      <c r="X230" s="308">
        <v>43</v>
      </c>
      <c r="Y230" s="308"/>
      <c r="Z230" s="308"/>
      <c r="AA230" s="325">
        <v>59</v>
      </c>
      <c r="AB230" s="325"/>
      <c r="AC230" s="325"/>
      <c r="AD230" s="325">
        <v>8</v>
      </c>
      <c r="AE230" s="167"/>
      <c r="AF230" s="167"/>
      <c r="AG230" s="167"/>
      <c r="AH230" s="167"/>
      <c r="AI230" s="167"/>
    </row>
    <row r="231" spans="1:35" ht="12" customHeight="1">
      <c r="A231" s="19"/>
      <c r="B231" s="211">
        <v>94</v>
      </c>
      <c r="C231" s="211"/>
      <c r="D231" s="211"/>
      <c r="E231" s="211"/>
      <c r="F231" s="31"/>
      <c r="G231" s="308">
        <v>19</v>
      </c>
      <c r="H231" s="308"/>
      <c r="I231" s="308"/>
      <c r="J231" s="308"/>
      <c r="K231" s="308">
        <v>4</v>
      </c>
      <c r="L231" s="308"/>
      <c r="M231" s="308"/>
      <c r="N231" s="308">
        <v>15</v>
      </c>
      <c r="O231" s="308"/>
      <c r="P231" s="308"/>
      <c r="Q231" s="308">
        <v>36</v>
      </c>
      <c r="R231" s="308"/>
      <c r="S231" s="308"/>
      <c r="T231" s="308"/>
      <c r="U231" s="308">
        <v>9</v>
      </c>
      <c r="V231" s="308"/>
      <c r="W231" s="308"/>
      <c r="X231" s="308">
        <v>27</v>
      </c>
      <c r="Y231" s="308"/>
      <c r="Z231" s="308"/>
      <c r="AA231" s="325">
        <v>61</v>
      </c>
      <c r="AB231" s="325"/>
      <c r="AC231" s="325"/>
      <c r="AD231" s="325">
        <v>13</v>
      </c>
      <c r="AE231" s="167"/>
      <c r="AF231" s="167"/>
      <c r="AG231" s="167"/>
      <c r="AH231" s="167"/>
      <c r="AI231" s="167"/>
    </row>
    <row r="232" spans="1:35" ht="12" customHeight="1">
      <c r="A232" s="19"/>
      <c r="B232" s="211" t="s">
        <v>276</v>
      </c>
      <c r="C232" s="211"/>
      <c r="D232" s="211"/>
      <c r="E232" s="211"/>
      <c r="F232" s="31"/>
      <c r="G232" s="308">
        <v>45</v>
      </c>
      <c r="H232" s="308"/>
      <c r="I232" s="308"/>
      <c r="J232" s="308"/>
      <c r="K232" s="308">
        <v>6</v>
      </c>
      <c r="L232" s="308"/>
      <c r="M232" s="308"/>
      <c r="N232" s="308">
        <v>39</v>
      </c>
      <c r="O232" s="308"/>
      <c r="P232" s="308"/>
      <c r="Q232" s="308">
        <v>82</v>
      </c>
      <c r="R232" s="308"/>
      <c r="S232" s="308"/>
      <c r="T232" s="308"/>
      <c r="U232" s="308">
        <v>13</v>
      </c>
      <c r="V232" s="308"/>
      <c r="W232" s="308"/>
      <c r="X232" s="308">
        <v>69</v>
      </c>
      <c r="Y232" s="308"/>
      <c r="Z232" s="308"/>
      <c r="AA232" s="325">
        <v>126</v>
      </c>
      <c r="AB232" s="325"/>
      <c r="AC232" s="325"/>
      <c r="AD232" s="325">
        <v>20</v>
      </c>
      <c r="AE232" s="167"/>
      <c r="AF232" s="167"/>
      <c r="AG232" s="167"/>
      <c r="AH232" s="167"/>
      <c r="AI232" s="167"/>
    </row>
    <row r="233" spans="1:35" ht="12" customHeight="1">
      <c r="A233" s="19"/>
      <c r="B233" s="211">
        <v>95</v>
      </c>
      <c r="C233" s="211"/>
      <c r="D233" s="211"/>
      <c r="E233" s="211"/>
      <c r="F233" s="31"/>
      <c r="G233" s="308">
        <v>17</v>
      </c>
      <c r="H233" s="308"/>
      <c r="I233" s="308"/>
      <c r="J233" s="308"/>
      <c r="K233" s="308">
        <v>2</v>
      </c>
      <c r="L233" s="308"/>
      <c r="M233" s="308"/>
      <c r="N233" s="308">
        <v>15</v>
      </c>
      <c r="O233" s="308"/>
      <c r="P233" s="308"/>
      <c r="Q233" s="308">
        <v>35</v>
      </c>
      <c r="R233" s="308"/>
      <c r="S233" s="308"/>
      <c r="T233" s="308"/>
      <c r="U233" s="308">
        <v>3</v>
      </c>
      <c r="V233" s="308"/>
      <c r="W233" s="308"/>
      <c r="X233" s="308">
        <v>32</v>
      </c>
      <c r="Y233" s="308"/>
      <c r="Z233" s="308"/>
      <c r="AA233" s="325">
        <v>35</v>
      </c>
      <c r="AB233" s="325"/>
      <c r="AC233" s="325"/>
      <c r="AD233" s="325">
        <v>6</v>
      </c>
      <c r="AE233" s="167"/>
      <c r="AF233" s="167"/>
      <c r="AG233" s="167"/>
      <c r="AH233" s="167"/>
      <c r="AI233" s="167"/>
    </row>
    <row r="234" spans="1:35" ht="12" customHeight="1">
      <c r="A234" s="19"/>
      <c r="B234" s="211">
        <v>96</v>
      </c>
      <c r="C234" s="211"/>
      <c r="D234" s="211"/>
      <c r="E234" s="211"/>
      <c r="F234" s="31"/>
      <c r="G234" s="308">
        <v>13</v>
      </c>
      <c r="H234" s="308"/>
      <c r="I234" s="308"/>
      <c r="J234" s="308"/>
      <c r="K234" s="308">
        <v>2</v>
      </c>
      <c r="L234" s="308"/>
      <c r="M234" s="308"/>
      <c r="N234" s="308">
        <v>11</v>
      </c>
      <c r="O234" s="308"/>
      <c r="P234" s="308"/>
      <c r="Q234" s="308">
        <v>19</v>
      </c>
      <c r="R234" s="308"/>
      <c r="S234" s="308"/>
      <c r="T234" s="308"/>
      <c r="U234" s="308">
        <v>3</v>
      </c>
      <c r="V234" s="308"/>
      <c r="W234" s="308"/>
      <c r="X234" s="308">
        <v>16</v>
      </c>
      <c r="Y234" s="308"/>
      <c r="Z234" s="308"/>
      <c r="AA234" s="325">
        <v>38</v>
      </c>
      <c r="AB234" s="325"/>
      <c r="AC234" s="325"/>
      <c r="AD234" s="325">
        <v>11</v>
      </c>
      <c r="AE234" s="167"/>
      <c r="AF234" s="167"/>
      <c r="AG234" s="167"/>
      <c r="AH234" s="167"/>
      <c r="AI234" s="167"/>
    </row>
    <row r="235" spans="1:35" ht="12" customHeight="1">
      <c r="A235" s="19"/>
      <c r="B235" s="211">
        <v>97</v>
      </c>
      <c r="C235" s="211"/>
      <c r="D235" s="211"/>
      <c r="E235" s="211"/>
      <c r="F235" s="31"/>
      <c r="G235" s="325">
        <v>7</v>
      </c>
      <c r="H235" s="325"/>
      <c r="I235" s="325"/>
      <c r="J235" s="325"/>
      <c r="K235" s="325">
        <v>1</v>
      </c>
      <c r="L235" s="325"/>
      <c r="M235" s="325"/>
      <c r="N235" s="325">
        <v>6</v>
      </c>
      <c r="O235" s="325"/>
      <c r="P235" s="325"/>
      <c r="Q235" s="325">
        <v>13</v>
      </c>
      <c r="R235" s="325"/>
      <c r="S235" s="325"/>
      <c r="T235" s="325"/>
      <c r="U235" s="308">
        <v>3</v>
      </c>
      <c r="V235" s="308"/>
      <c r="W235" s="308"/>
      <c r="X235" s="308">
        <v>10</v>
      </c>
      <c r="Y235" s="308"/>
      <c r="Z235" s="308"/>
      <c r="AA235" s="325">
        <v>26</v>
      </c>
      <c r="AB235" s="325"/>
      <c r="AC235" s="325"/>
      <c r="AD235" s="325">
        <v>0</v>
      </c>
      <c r="AE235" s="167"/>
      <c r="AF235" s="167"/>
      <c r="AG235" s="167"/>
      <c r="AH235" s="167"/>
      <c r="AI235" s="167"/>
    </row>
    <row r="236" spans="1:35" ht="12" customHeight="1">
      <c r="A236" s="19"/>
      <c r="B236" s="211">
        <v>98</v>
      </c>
      <c r="C236" s="211"/>
      <c r="D236" s="211"/>
      <c r="E236" s="211"/>
      <c r="F236" s="31"/>
      <c r="G236" s="308">
        <v>7</v>
      </c>
      <c r="H236" s="308"/>
      <c r="I236" s="308"/>
      <c r="J236" s="308"/>
      <c r="K236" s="308">
        <v>1</v>
      </c>
      <c r="L236" s="308"/>
      <c r="M236" s="308"/>
      <c r="N236" s="325">
        <v>6</v>
      </c>
      <c r="O236" s="325"/>
      <c r="P236" s="325"/>
      <c r="Q236" s="308">
        <v>10</v>
      </c>
      <c r="R236" s="308"/>
      <c r="S236" s="308"/>
      <c r="T236" s="308"/>
      <c r="U236" s="308">
        <v>3</v>
      </c>
      <c r="V236" s="308"/>
      <c r="W236" s="308"/>
      <c r="X236" s="308">
        <v>7</v>
      </c>
      <c r="Y236" s="308"/>
      <c r="Z236" s="308"/>
      <c r="AA236" s="325">
        <v>17</v>
      </c>
      <c r="AB236" s="325"/>
      <c r="AC236" s="325"/>
      <c r="AD236" s="325">
        <v>3</v>
      </c>
      <c r="AE236" s="167"/>
      <c r="AF236" s="167"/>
      <c r="AG236" s="167"/>
      <c r="AH236" s="167"/>
      <c r="AI236" s="167"/>
    </row>
    <row r="237" spans="1:35" ht="12" customHeight="1">
      <c r="A237" s="19"/>
      <c r="B237" s="211">
        <v>99</v>
      </c>
      <c r="C237" s="211"/>
      <c r="D237" s="211"/>
      <c r="E237" s="211"/>
      <c r="F237" s="31"/>
      <c r="G237" s="308">
        <v>1</v>
      </c>
      <c r="H237" s="308"/>
      <c r="I237" s="308"/>
      <c r="J237" s="308"/>
      <c r="K237" s="325">
        <v>0</v>
      </c>
      <c r="L237" s="325"/>
      <c r="M237" s="325"/>
      <c r="N237" s="308">
        <v>1</v>
      </c>
      <c r="O237" s="308"/>
      <c r="P237" s="308"/>
      <c r="Q237" s="308">
        <v>5</v>
      </c>
      <c r="R237" s="308"/>
      <c r="S237" s="308"/>
      <c r="T237" s="308"/>
      <c r="U237" s="325">
        <v>1</v>
      </c>
      <c r="V237" s="325"/>
      <c r="W237" s="325"/>
      <c r="X237" s="308">
        <v>4</v>
      </c>
      <c r="Y237" s="308"/>
      <c r="Z237" s="308"/>
      <c r="AA237" s="325">
        <v>10</v>
      </c>
      <c r="AB237" s="325"/>
      <c r="AC237" s="325"/>
      <c r="AD237" s="325">
        <v>0</v>
      </c>
      <c r="AE237" s="167"/>
      <c r="AF237" s="167"/>
      <c r="AG237" s="167"/>
      <c r="AH237" s="167"/>
      <c r="AI237" s="167"/>
    </row>
    <row r="238" spans="1:35" ht="12" customHeight="1">
      <c r="A238" s="19"/>
      <c r="B238" s="211" t="s">
        <v>277</v>
      </c>
      <c r="C238" s="211"/>
      <c r="D238" s="211"/>
      <c r="E238" s="211"/>
      <c r="F238" s="31"/>
      <c r="G238" s="308">
        <v>5</v>
      </c>
      <c r="H238" s="308"/>
      <c r="I238" s="308"/>
      <c r="J238" s="308"/>
      <c r="K238" s="325">
        <v>1</v>
      </c>
      <c r="L238" s="325"/>
      <c r="M238" s="325"/>
      <c r="N238" s="308">
        <v>4</v>
      </c>
      <c r="O238" s="308"/>
      <c r="P238" s="308"/>
      <c r="Q238" s="308">
        <v>9</v>
      </c>
      <c r="R238" s="308"/>
      <c r="S238" s="308"/>
      <c r="T238" s="308"/>
      <c r="U238" s="308">
        <v>0</v>
      </c>
      <c r="V238" s="308"/>
      <c r="W238" s="308"/>
      <c r="X238" s="308">
        <v>9</v>
      </c>
      <c r="Y238" s="308"/>
      <c r="Z238" s="308"/>
      <c r="AA238" s="325">
        <v>25</v>
      </c>
      <c r="AB238" s="325"/>
      <c r="AC238" s="325"/>
      <c r="AD238" s="325">
        <v>2</v>
      </c>
      <c r="AE238" s="167"/>
      <c r="AF238" s="167"/>
      <c r="AG238" s="167"/>
      <c r="AH238" s="167"/>
      <c r="AI238" s="167"/>
    </row>
    <row r="239" spans="1:35" ht="12" customHeight="1">
      <c r="A239" s="23"/>
      <c r="B239" s="320" t="s">
        <v>92</v>
      </c>
      <c r="C239" s="320"/>
      <c r="D239" s="320"/>
      <c r="E239" s="320"/>
      <c r="F239" s="34"/>
      <c r="G239" s="632">
        <v>2</v>
      </c>
      <c r="H239" s="632"/>
      <c r="I239" s="632"/>
      <c r="J239" s="632"/>
      <c r="K239" s="632">
        <v>1</v>
      </c>
      <c r="L239" s="632"/>
      <c r="M239" s="632"/>
      <c r="N239" s="632">
        <v>1</v>
      </c>
      <c r="O239" s="632"/>
      <c r="P239" s="632"/>
      <c r="Q239" s="632">
        <v>26</v>
      </c>
      <c r="R239" s="632"/>
      <c r="S239" s="632"/>
      <c r="T239" s="632"/>
      <c r="U239" s="632">
        <v>16</v>
      </c>
      <c r="V239" s="632"/>
      <c r="W239" s="632"/>
      <c r="X239" s="632">
        <v>10</v>
      </c>
      <c r="Y239" s="632"/>
      <c r="Z239" s="632"/>
      <c r="AA239" s="641">
        <v>57</v>
      </c>
      <c r="AB239" s="641"/>
      <c r="AC239" s="641"/>
      <c r="AD239" s="641">
        <v>34</v>
      </c>
      <c r="AE239" s="167"/>
      <c r="AF239" s="167"/>
      <c r="AG239" s="167"/>
      <c r="AH239" s="167"/>
      <c r="AI239" s="167"/>
    </row>
    <row r="240" spans="1:35" ht="12" customHeight="1">
      <c r="A240" s="10"/>
      <c r="B240" s="22"/>
      <c r="C240" s="22"/>
      <c r="D240" s="22"/>
      <c r="E240" s="22"/>
      <c r="F240" s="10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20"/>
      <c r="R240" s="20"/>
      <c r="S240" s="20"/>
      <c r="T240" s="20"/>
      <c r="U240" s="33"/>
      <c r="V240" s="33"/>
      <c r="W240" s="33"/>
      <c r="X240" s="28"/>
      <c r="Y240" s="28"/>
      <c r="Z240" s="28"/>
      <c r="AA240" s="28"/>
      <c r="AB240" s="28"/>
      <c r="AC240" s="28"/>
      <c r="AD240" s="28"/>
    </row>
    <row r="241" spans="1:30" ht="20.100000000000001" customHeight="1">
      <c r="A241" s="1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30" ht="15.95" customHeight="1">
      <c r="A242" s="11"/>
      <c r="B242" s="35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11"/>
      <c r="Z242" s="11"/>
      <c r="AA242" s="11"/>
      <c r="AB242" s="36"/>
      <c r="AC242" s="36"/>
      <c r="AD242" s="26" t="s">
        <v>91</v>
      </c>
    </row>
    <row r="243" spans="1:30" ht="12" customHeight="1">
      <c r="A243" s="639" t="s">
        <v>475</v>
      </c>
      <c r="B243" s="640"/>
      <c r="C243" s="640"/>
      <c r="D243" s="640"/>
      <c r="E243" s="640"/>
      <c r="F243" s="640"/>
      <c r="G243" s="601" t="s">
        <v>478</v>
      </c>
      <c r="H243" s="540"/>
      <c r="I243" s="540"/>
      <c r="J243" s="540"/>
      <c r="K243" s="540"/>
      <c r="L243" s="540"/>
      <c r="M243" s="540"/>
      <c r="N243" s="540"/>
      <c r="O243" s="541"/>
      <c r="P243" s="655" t="s">
        <v>477</v>
      </c>
      <c r="Q243" s="655"/>
      <c r="R243" s="655"/>
      <c r="S243" s="655"/>
      <c r="T243" s="655"/>
      <c r="U243" s="655"/>
      <c r="V243" s="655"/>
      <c r="W243" s="655"/>
      <c r="X243" s="843"/>
      <c r="Y243" s="476" t="s">
        <v>222</v>
      </c>
      <c r="Z243" s="476"/>
      <c r="AA243" s="476"/>
      <c r="AB243" s="476"/>
      <c r="AC243" s="476"/>
      <c r="AD243" s="638"/>
    </row>
    <row r="244" spans="1:30" ht="12" customHeight="1">
      <c r="A244" s="222" t="s">
        <v>64</v>
      </c>
      <c r="B244" s="222"/>
      <c r="C244" s="222"/>
      <c r="D244" s="222" t="s">
        <v>65</v>
      </c>
      <c r="E244" s="222"/>
      <c r="F244" s="222"/>
      <c r="G244" s="599" t="s">
        <v>195</v>
      </c>
      <c r="H244" s="600"/>
      <c r="I244" s="354"/>
      <c r="J244" s="599" t="s">
        <v>415</v>
      </c>
      <c r="K244" s="600"/>
      <c r="L244" s="354"/>
      <c r="M244" s="599" t="s">
        <v>416</v>
      </c>
      <c r="N244" s="600"/>
      <c r="O244" s="354"/>
      <c r="P244" s="494" t="s">
        <v>63</v>
      </c>
      <c r="Q244" s="494"/>
      <c r="R244" s="494"/>
      <c r="S244" s="494" t="s">
        <v>64</v>
      </c>
      <c r="T244" s="494"/>
      <c r="U244" s="494"/>
      <c r="V244" s="494" t="s">
        <v>65</v>
      </c>
      <c r="W244" s="494"/>
      <c r="X244" s="844"/>
      <c r="Y244" s="636" t="s">
        <v>90</v>
      </c>
      <c r="Z244" s="636"/>
      <c r="AA244" s="636"/>
      <c r="AB244" s="636"/>
      <c r="AC244" s="636"/>
      <c r="AD244" s="637"/>
    </row>
    <row r="245" spans="1:30" ht="12" customHeight="1">
      <c r="A245" s="528">
        <v>1518</v>
      </c>
      <c r="B245" s="528"/>
      <c r="C245" s="528"/>
      <c r="D245" s="528">
        <v>1657</v>
      </c>
      <c r="E245" s="528"/>
      <c r="F245" s="528"/>
      <c r="G245" s="528">
        <v>3818</v>
      </c>
      <c r="H245" s="528"/>
      <c r="I245" s="528"/>
      <c r="J245" s="528">
        <v>1850</v>
      </c>
      <c r="K245" s="528"/>
      <c r="L245" s="528"/>
      <c r="M245" s="528">
        <v>1968</v>
      </c>
      <c r="N245" s="528"/>
      <c r="O245" s="528"/>
      <c r="P245" s="989">
        <f>SUM(S245:X245)</f>
        <v>4559</v>
      </c>
      <c r="Q245" s="989"/>
      <c r="R245" s="989"/>
      <c r="S245" s="989">
        <f>SUM(S246:U250)</f>
        <v>2226</v>
      </c>
      <c r="T245" s="989"/>
      <c r="U245" s="989"/>
      <c r="V245" s="990">
        <f>SUM(V246:X250)</f>
        <v>2333</v>
      </c>
      <c r="W245" s="990"/>
      <c r="X245" s="991"/>
      <c r="Y245" s="37"/>
      <c r="Z245" s="211" t="s">
        <v>272</v>
      </c>
      <c r="AA245" s="211"/>
      <c r="AB245" s="211"/>
      <c r="AC245" s="211"/>
      <c r="AD245" s="38"/>
    </row>
    <row r="246" spans="1:30" ht="12" customHeight="1">
      <c r="A246" s="308">
        <v>310</v>
      </c>
      <c r="B246" s="308"/>
      <c r="C246" s="308"/>
      <c r="D246" s="308">
        <v>318</v>
      </c>
      <c r="E246" s="308"/>
      <c r="F246" s="308"/>
      <c r="G246" s="308">
        <v>915</v>
      </c>
      <c r="H246" s="308"/>
      <c r="I246" s="308"/>
      <c r="J246" s="308">
        <v>467</v>
      </c>
      <c r="K246" s="308"/>
      <c r="L246" s="308"/>
      <c r="M246" s="308">
        <v>448</v>
      </c>
      <c r="N246" s="308"/>
      <c r="O246" s="308"/>
      <c r="P246" s="992">
        <f>SUM(S246:X246)</f>
        <v>1025</v>
      </c>
      <c r="Q246" s="992"/>
      <c r="R246" s="992"/>
      <c r="S246" s="992">
        <v>514</v>
      </c>
      <c r="T246" s="992"/>
      <c r="U246" s="992"/>
      <c r="V246" s="992">
        <v>511</v>
      </c>
      <c r="W246" s="992"/>
      <c r="X246" s="992"/>
      <c r="Y246" s="37"/>
      <c r="Z246" s="211">
        <v>50</v>
      </c>
      <c r="AA246" s="211"/>
      <c r="AB246" s="211"/>
      <c r="AC246" s="211"/>
      <c r="AD246" s="38"/>
    </row>
    <row r="247" spans="1:30" ht="12" customHeight="1">
      <c r="A247" s="308">
        <v>313</v>
      </c>
      <c r="B247" s="308"/>
      <c r="C247" s="308"/>
      <c r="D247" s="308">
        <v>338</v>
      </c>
      <c r="E247" s="308"/>
      <c r="F247" s="308"/>
      <c r="G247" s="308">
        <v>810</v>
      </c>
      <c r="H247" s="308"/>
      <c r="I247" s="308"/>
      <c r="J247" s="308">
        <v>383</v>
      </c>
      <c r="K247" s="308"/>
      <c r="L247" s="308"/>
      <c r="M247" s="308">
        <v>427</v>
      </c>
      <c r="N247" s="308"/>
      <c r="O247" s="308"/>
      <c r="P247" s="992">
        <f t="shared" ref="P247:P305" si="3">SUM(S247:X247)</f>
        <v>1041</v>
      </c>
      <c r="Q247" s="992"/>
      <c r="R247" s="992"/>
      <c r="S247" s="992">
        <v>490</v>
      </c>
      <c r="T247" s="992"/>
      <c r="U247" s="992"/>
      <c r="V247" s="992">
        <v>551</v>
      </c>
      <c r="W247" s="992"/>
      <c r="X247" s="992"/>
      <c r="Y247" s="37"/>
      <c r="Z247" s="211">
        <v>51</v>
      </c>
      <c r="AA247" s="211"/>
      <c r="AB247" s="211"/>
      <c r="AC247" s="211"/>
      <c r="AD247" s="38"/>
    </row>
    <row r="248" spans="1:30" ht="12" customHeight="1">
      <c r="A248" s="308">
        <v>309</v>
      </c>
      <c r="B248" s="308"/>
      <c r="C248" s="308"/>
      <c r="D248" s="308">
        <v>369</v>
      </c>
      <c r="E248" s="308"/>
      <c r="F248" s="308"/>
      <c r="G248" s="308">
        <v>732</v>
      </c>
      <c r="H248" s="308"/>
      <c r="I248" s="308"/>
      <c r="J248" s="308">
        <v>356</v>
      </c>
      <c r="K248" s="308"/>
      <c r="L248" s="308"/>
      <c r="M248" s="308">
        <v>376</v>
      </c>
      <c r="N248" s="308"/>
      <c r="O248" s="308"/>
      <c r="P248" s="992">
        <f t="shared" si="3"/>
        <v>939</v>
      </c>
      <c r="Q248" s="992"/>
      <c r="R248" s="992"/>
      <c r="S248" s="992">
        <v>467</v>
      </c>
      <c r="T248" s="992"/>
      <c r="U248" s="992"/>
      <c r="V248" s="992">
        <v>472</v>
      </c>
      <c r="W248" s="992"/>
      <c r="X248" s="992"/>
      <c r="Y248" s="37"/>
      <c r="Z248" s="211">
        <v>52</v>
      </c>
      <c r="AA248" s="211"/>
      <c r="AB248" s="211"/>
      <c r="AC248" s="211"/>
      <c r="AD248" s="38"/>
    </row>
    <row r="249" spans="1:30" ht="12" customHeight="1">
      <c r="A249" s="308">
        <v>276</v>
      </c>
      <c r="B249" s="308"/>
      <c r="C249" s="308"/>
      <c r="D249" s="308">
        <v>304</v>
      </c>
      <c r="E249" s="308"/>
      <c r="F249" s="308"/>
      <c r="G249" s="308">
        <v>693</v>
      </c>
      <c r="H249" s="308"/>
      <c r="I249" s="308"/>
      <c r="J249" s="308">
        <v>330</v>
      </c>
      <c r="K249" s="308"/>
      <c r="L249" s="308"/>
      <c r="M249" s="308">
        <v>363</v>
      </c>
      <c r="N249" s="308"/>
      <c r="O249" s="308"/>
      <c r="P249" s="992">
        <f t="shared" si="3"/>
        <v>849</v>
      </c>
      <c r="Q249" s="992"/>
      <c r="R249" s="992"/>
      <c r="S249" s="992">
        <v>407</v>
      </c>
      <c r="T249" s="992"/>
      <c r="U249" s="992"/>
      <c r="V249" s="992">
        <v>442</v>
      </c>
      <c r="W249" s="992"/>
      <c r="X249" s="992"/>
      <c r="Y249" s="37"/>
      <c r="Z249" s="211">
        <v>53</v>
      </c>
      <c r="AA249" s="211"/>
      <c r="AB249" s="211"/>
      <c r="AC249" s="211"/>
      <c r="AD249" s="38"/>
    </row>
    <row r="250" spans="1:30" ht="12" customHeight="1">
      <c r="A250" s="308">
        <v>310</v>
      </c>
      <c r="B250" s="308"/>
      <c r="C250" s="308"/>
      <c r="D250" s="308">
        <v>328</v>
      </c>
      <c r="E250" s="308"/>
      <c r="F250" s="308"/>
      <c r="G250" s="308">
        <v>668</v>
      </c>
      <c r="H250" s="308"/>
      <c r="I250" s="308"/>
      <c r="J250" s="308">
        <v>314</v>
      </c>
      <c r="K250" s="308"/>
      <c r="L250" s="308"/>
      <c r="M250" s="308">
        <v>354</v>
      </c>
      <c r="N250" s="308"/>
      <c r="O250" s="308"/>
      <c r="P250" s="992">
        <f t="shared" si="3"/>
        <v>705</v>
      </c>
      <c r="Q250" s="992"/>
      <c r="R250" s="992"/>
      <c r="S250" s="992">
        <v>348</v>
      </c>
      <c r="T250" s="992"/>
      <c r="U250" s="992"/>
      <c r="V250" s="992">
        <v>357</v>
      </c>
      <c r="W250" s="992"/>
      <c r="X250" s="992"/>
      <c r="Y250" s="37"/>
      <c r="Z250" s="211">
        <v>54</v>
      </c>
      <c r="AA250" s="211"/>
      <c r="AB250" s="211"/>
      <c r="AC250" s="211"/>
      <c r="AD250" s="38"/>
    </row>
    <row r="251" spans="1:30" ht="12" customHeight="1">
      <c r="A251" s="308">
        <v>1726</v>
      </c>
      <c r="B251" s="308"/>
      <c r="C251" s="308"/>
      <c r="D251" s="308">
        <v>2103</v>
      </c>
      <c r="E251" s="308"/>
      <c r="F251" s="308"/>
      <c r="G251" s="308">
        <v>3167</v>
      </c>
      <c r="H251" s="308"/>
      <c r="I251" s="308"/>
      <c r="J251" s="308">
        <v>1516</v>
      </c>
      <c r="K251" s="308"/>
      <c r="L251" s="308"/>
      <c r="M251" s="308">
        <v>1651</v>
      </c>
      <c r="N251" s="308"/>
      <c r="O251" s="308"/>
      <c r="P251" s="989">
        <f t="shared" si="3"/>
        <v>3839</v>
      </c>
      <c r="Q251" s="989"/>
      <c r="R251" s="989"/>
      <c r="S251" s="989">
        <f>SUM(S252:U256)</f>
        <v>1876</v>
      </c>
      <c r="T251" s="989"/>
      <c r="U251" s="989"/>
      <c r="V251" s="989">
        <f>SUM(V252:X256)</f>
        <v>1963</v>
      </c>
      <c r="W251" s="989"/>
      <c r="X251" s="993"/>
      <c r="Y251" s="37"/>
      <c r="Z251" s="211" t="s">
        <v>273</v>
      </c>
      <c r="AA251" s="211"/>
      <c r="AB251" s="211"/>
      <c r="AC251" s="211"/>
      <c r="AD251" s="38"/>
    </row>
    <row r="252" spans="1:30" ht="12" customHeight="1">
      <c r="A252" s="308">
        <v>283</v>
      </c>
      <c r="B252" s="308"/>
      <c r="C252" s="308"/>
      <c r="D252" s="308">
        <v>350</v>
      </c>
      <c r="E252" s="308"/>
      <c r="F252" s="308"/>
      <c r="G252" s="308">
        <v>642</v>
      </c>
      <c r="H252" s="308"/>
      <c r="I252" s="308"/>
      <c r="J252" s="308">
        <v>315</v>
      </c>
      <c r="K252" s="308"/>
      <c r="L252" s="308"/>
      <c r="M252" s="308">
        <v>327</v>
      </c>
      <c r="N252" s="308"/>
      <c r="O252" s="308"/>
      <c r="P252" s="992">
        <f t="shared" si="3"/>
        <v>916</v>
      </c>
      <c r="Q252" s="992"/>
      <c r="R252" s="992"/>
      <c r="S252" s="992">
        <v>464</v>
      </c>
      <c r="T252" s="992"/>
      <c r="U252" s="992"/>
      <c r="V252" s="992">
        <v>452</v>
      </c>
      <c r="W252" s="992"/>
      <c r="X252" s="992"/>
      <c r="Y252" s="37"/>
      <c r="Z252" s="211">
        <v>55</v>
      </c>
      <c r="AA252" s="211"/>
      <c r="AB252" s="211"/>
      <c r="AC252" s="211"/>
      <c r="AD252" s="38"/>
    </row>
    <row r="253" spans="1:30" ht="12" customHeight="1">
      <c r="A253" s="308">
        <v>323</v>
      </c>
      <c r="B253" s="308"/>
      <c r="C253" s="308"/>
      <c r="D253" s="308">
        <v>364</v>
      </c>
      <c r="E253" s="308"/>
      <c r="F253" s="308"/>
      <c r="G253" s="308">
        <v>644</v>
      </c>
      <c r="H253" s="308"/>
      <c r="I253" s="308"/>
      <c r="J253" s="308">
        <v>309</v>
      </c>
      <c r="K253" s="308"/>
      <c r="L253" s="308"/>
      <c r="M253" s="308">
        <v>335</v>
      </c>
      <c r="N253" s="308"/>
      <c r="O253" s="308"/>
      <c r="P253" s="992">
        <f t="shared" si="3"/>
        <v>814</v>
      </c>
      <c r="Q253" s="992"/>
      <c r="R253" s="992"/>
      <c r="S253" s="992">
        <v>389</v>
      </c>
      <c r="T253" s="992"/>
      <c r="U253" s="992"/>
      <c r="V253" s="992">
        <v>425</v>
      </c>
      <c r="W253" s="992"/>
      <c r="X253" s="992"/>
      <c r="Y253" s="37"/>
      <c r="Z253" s="211">
        <v>56</v>
      </c>
      <c r="AA253" s="211"/>
      <c r="AB253" s="211"/>
      <c r="AC253" s="211"/>
      <c r="AD253" s="38"/>
    </row>
    <row r="254" spans="1:30" ht="12" customHeight="1">
      <c r="A254" s="308">
        <v>306</v>
      </c>
      <c r="B254" s="308"/>
      <c r="C254" s="308"/>
      <c r="D254" s="308">
        <v>409</v>
      </c>
      <c r="E254" s="308"/>
      <c r="F254" s="308"/>
      <c r="G254" s="308">
        <v>656</v>
      </c>
      <c r="H254" s="308"/>
      <c r="I254" s="308"/>
      <c r="J254" s="308">
        <v>302</v>
      </c>
      <c r="K254" s="308"/>
      <c r="L254" s="308"/>
      <c r="M254" s="308">
        <v>354</v>
      </c>
      <c r="N254" s="308"/>
      <c r="O254" s="308"/>
      <c r="P254" s="992">
        <f t="shared" si="3"/>
        <v>729</v>
      </c>
      <c r="Q254" s="992"/>
      <c r="R254" s="992"/>
      <c r="S254" s="992">
        <v>364</v>
      </c>
      <c r="T254" s="992"/>
      <c r="U254" s="992"/>
      <c r="V254" s="992">
        <v>365</v>
      </c>
      <c r="W254" s="992"/>
      <c r="X254" s="992"/>
      <c r="Y254" s="37"/>
      <c r="Z254" s="211">
        <v>57</v>
      </c>
      <c r="AA254" s="211"/>
      <c r="AB254" s="211"/>
      <c r="AC254" s="211"/>
      <c r="AD254" s="38"/>
    </row>
    <row r="255" spans="1:30" ht="12" customHeight="1">
      <c r="A255" s="308">
        <v>376</v>
      </c>
      <c r="B255" s="308"/>
      <c r="C255" s="308"/>
      <c r="D255" s="308">
        <v>473</v>
      </c>
      <c r="E255" s="308"/>
      <c r="F255" s="308"/>
      <c r="G255" s="308">
        <v>585</v>
      </c>
      <c r="H255" s="308"/>
      <c r="I255" s="308"/>
      <c r="J255" s="308">
        <v>280</v>
      </c>
      <c r="K255" s="308"/>
      <c r="L255" s="308"/>
      <c r="M255" s="308">
        <v>305</v>
      </c>
      <c r="N255" s="308"/>
      <c r="O255" s="308"/>
      <c r="P255" s="992">
        <f t="shared" si="3"/>
        <v>693</v>
      </c>
      <c r="Q255" s="992"/>
      <c r="R255" s="992"/>
      <c r="S255" s="992">
        <v>325</v>
      </c>
      <c r="T255" s="992"/>
      <c r="U255" s="992"/>
      <c r="V255" s="992">
        <v>368</v>
      </c>
      <c r="W255" s="992"/>
      <c r="X255" s="992"/>
      <c r="Y255" s="37"/>
      <c r="Z255" s="211">
        <v>58</v>
      </c>
      <c r="AA255" s="211"/>
      <c r="AB255" s="211"/>
      <c r="AC255" s="211"/>
      <c r="AD255" s="38"/>
    </row>
    <row r="256" spans="1:30" ht="12" customHeight="1">
      <c r="A256" s="308">
        <v>438</v>
      </c>
      <c r="B256" s="308"/>
      <c r="C256" s="308"/>
      <c r="D256" s="308">
        <v>507</v>
      </c>
      <c r="E256" s="308"/>
      <c r="F256" s="308"/>
      <c r="G256" s="308">
        <v>640</v>
      </c>
      <c r="H256" s="308"/>
      <c r="I256" s="308"/>
      <c r="J256" s="308">
        <v>310</v>
      </c>
      <c r="K256" s="308"/>
      <c r="L256" s="308"/>
      <c r="M256" s="308">
        <v>330</v>
      </c>
      <c r="N256" s="308"/>
      <c r="O256" s="308"/>
      <c r="P256" s="992">
        <f t="shared" si="3"/>
        <v>687</v>
      </c>
      <c r="Q256" s="992"/>
      <c r="R256" s="992"/>
      <c r="S256" s="992">
        <v>334</v>
      </c>
      <c r="T256" s="992"/>
      <c r="U256" s="992"/>
      <c r="V256" s="992">
        <v>353</v>
      </c>
      <c r="W256" s="992"/>
      <c r="X256" s="992"/>
      <c r="Y256" s="37"/>
      <c r="Z256" s="211">
        <v>59</v>
      </c>
      <c r="AA256" s="211"/>
      <c r="AB256" s="211"/>
      <c r="AC256" s="211"/>
      <c r="AD256" s="38"/>
    </row>
    <row r="257" spans="1:30" ht="12" customHeight="1">
      <c r="A257" s="308">
        <v>2437</v>
      </c>
      <c r="B257" s="308"/>
      <c r="C257" s="308"/>
      <c r="D257" s="308">
        <v>2813</v>
      </c>
      <c r="E257" s="308"/>
      <c r="F257" s="308"/>
      <c r="G257" s="308">
        <v>3853</v>
      </c>
      <c r="H257" s="308"/>
      <c r="I257" s="308"/>
      <c r="J257" s="308">
        <v>1740</v>
      </c>
      <c r="K257" s="308"/>
      <c r="L257" s="308"/>
      <c r="M257" s="308">
        <v>2113</v>
      </c>
      <c r="N257" s="308"/>
      <c r="O257" s="308"/>
      <c r="P257" s="989">
        <f t="shared" si="3"/>
        <v>3172</v>
      </c>
      <c r="Q257" s="989"/>
      <c r="R257" s="989"/>
      <c r="S257" s="989">
        <f>SUM(S258:U262)</f>
        <v>1511</v>
      </c>
      <c r="T257" s="989"/>
      <c r="U257" s="989"/>
      <c r="V257" s="989">
        <f>SUM(V258:X262)</f>
        <v>1661</v>
      </c>
      <c r="W257" s="989"/>
      <c r="X257" s="993"/>
      <c r="Y257" s="37"/>
      <c r="Z257" s="211" t="s">
        <v>165</v>
      </c>
      <c r="AA257" s="211"/>
      <c r="AB257" s="211"/>
      <c r="AC257" s="211"/>
      <c r="AD257" s="38"/>
    </row>
    <row r="258" spans="1:30" ht="12" customHeight="1">
      <c r="A258" s="308">
        <v>434</v>
      </c>
      <c r="B258" s="308"/>
      <c r="C258" s="308"/>
      <c r="D258" s="308">
        <v>538</v>
      </c>
      <c r="E258" s="308"/>
      <c r="F258" s="308"/>
      <c r="G258" s="308">
        <v>641</v>
      </c>
      <c r="H258" s="308"/>
      <c r="I258" s="308"/>
      <c r="J258" s="308">
        <v>281</v>
      </c>
      <c r="K258" s="308"/>
      <c r="L258" s="308"/>
      <c r="M258" s="308">
        <v>360</v>
      </c>
      <c r="N258" s="308"/>
      <c r="O258" s="308"/>
      <c r="P258" s="992">
        <f t="shared" si="3"/>
        <v>659</v>
      </c>
      <c r="Q258" s="992"/>
      <c r="R258" s="992"/>
      <c r="S258" s="992">
        <v>323</v>
      </c>
      <c r="T258" s="992"/>
      <c r="U258" s="992"/>
      <c r="V258" s="992">
        <v>336</v>
      </c>
      <c r="W258" s="992"/>
      <c r="X258" s="992"/>
      <c r="Y258" s="37"/>
      <c r="Z258" s="211">
        <v>60</v>
      </c>
      <c r="AA258" s="211"/>
      <c r="AB258" s="211"/>
      <c r="AC258" s="211"/>
      <c r="AD258" s="38"/>
    </row>
    <row r="259" spans="1:30" ht="12" customHeight="1">
      <c r="A259" s="308">
        <v>563</v>
      </c>
      <c r="B259" s="308"/>
      <c r="C259" s="308"/>
      <c r="D259" s="308">
        <v>630</v>
      </c>
      <c r="E259" s="308"/>
      <c r="F259" s="308"/>
      <c r="G259" s="308">
        <v>693</v>
      </c>
      <c r="H259" s="308"/>
      <c r="I259" s="308"/>
      <c r="J259" s="308">
        <v>331</v>
      </c>
      <c r="K259" s="308"/>
      <c r="L259" s="308"/>
      <c r="M259" s="308">
        <v>362</v>
      </c>
      <c r="N259" s="308"/>
      <c r="O259" s="308"/>
      <c r="P259" s="992">
        <f t="shared" si="3"/>
        <v>635</v>
      </c>
      <c r="Q259" s="992"/>
      <c r="R259" s="992"/>
      <c r="S259" s="992">
        <v>309</v>
      </c>
      <c r="T259" s="992"/>
      <c r="U259" s="992"/>
      <c r="V259" s="992">
        <v>326</v>
      </c>
      <c r="W259" s="992"/>
      <c r="X259" s="992"/>
      <c r="Y259" s="37"/>
      <c r="Z259" s="211">
        <v>61</v>
      </c>
      <c r="AA259" s="211"/>
      <c r="AB259" s="211"/>
      <c r="AC259" s="211"/>
      <c r="AD259" s="38"/>
    </row>
    <row r="260" spans="1:30" ht="12" customHeight="1">
      <c r="A260" s="308">
        <v>548</v>
      </c>
      <c r="B260" s="308"/>
      <c r="C260" s="308"/>
      <c r="D260" s="308">
        <v>656</v>
      </c>
      <c r="E260" s="308"/>
      <c r="F260" s="308"/>
      <c r="G260" s="308">
        <v>728</v>
      </c>
      <c r="H260" s="308"/>
      <c r="I260" s="308"/>
      <c r="J260" s="308">
        <v>318</v>
      </c>
      <c r="K260" s="308"/>
      <c r="L260" s="308"/>
      <c r="M260" s="308">
        <v>410</v>
      </c>
      <c r="N260" s="308"/>
      <c r="O260" s="308"/>
      <c r="P260" s="992">
        <f t="shared" si="3"/>
        <v>669</v>
      </c>
      <c r="Q260" s="992"/>
      <c r="R260" s="992"/>
      <c r="S260" s="992">
        <v>313</v>
      </c>
      <c r="T260" s="992"/>
      <c r="U260" s="992"/>
      <c r="V260" s="992">
        <v>356</v>
      </c>
      <c r="W260" s="992"/>
      <c r="X260" s="992"/>
      <c r="Y260" s="37"/>
      <c r="Z260" s="211">
        <v>62</v>
      </c>
      <c r="AA260" s="211"/>
      <c r="AB260" s="211"/>
      <c r="AC260" s="211"/>
      <c r="AD260" s="38"/>
    </row>
    <row r="261" spans="1:30" ht="12" customHeight="1">
      <c r="A261" s="308">
        <v>548</v>
      </c>
      <c r="B261" s="308"/>
      <c r="C261" s="308"/>
      <c r="D261" s="308">
        <v>602</v>
      </c>
      <c r="E261" s="308"/>
      <c r="F261" s="308"/>
      <c r="G261" s="308">
        <v>845</v>
      </c>
      <c r="H261" s="308"/>
      <c r="I261" s="308"/>
      <c r="J261" s="308">
        <v>378</v>
      </c>
      <c r="K261" s="308"/>
      <c r="L261" s="308"/>
      <c r="M261" s="308">
        <v>467</v>
      </c>
      <c r="N261" s="308"/>
      <c r="O261" s="308"/>
      <c r="P261" s="992">
        <f t="shared" si="3"/>
        <v>581</v>
      </c>
      <c r="Q261" s="992"/>
      <c r="R261" s="992"/>
      <c r="S261" s="992">
        <v>274</v>
      </c>
      <c r="T261" s="992"/>
      <c r="U261" s="992"/>
      <c r="V261" s="992">
        <v>307</v>
      </c>
      <c r="W261" s="992"/>
      <c r="X261" s="992"/>
      <c r="Y261" s="37"/>
      <c r="Z261" s="211">
        <v>63</v>
      </c>
      <c r="AA261" s="211"/>
      <c r="AB261" s="211"/>
      <c r="AC261" s="211"/>
      <c r="AD261" s="38"/>
    </row>
    <row r="262" spans="1:30" ht="12" customHeight="1">
      <c r="A262" s="308">
        <v>344</v>
      </c>
      <c r="B262" s="308"/>
      <c r="C262" s="308"/>
      <c r="D262" s="308">
        <v>387</v>
      </c>
      <c r="E262" s="308"/>
      <c r="F262" s="308"/>
      <c r="G262" s="308">
        <v>946</v>
      </c>
      <c r="H262" s="308"/>
      <c r="I262" s="308"/>
      <c r="J262" s="308">
        <v>432</v>
      </c>
      <c r="K262" s="308"/>
      <c r="L262" s="308"/>
      <c r="M262" s="308">
        <v>514</v>
      </c>
      <c r="N262" s="308"/>
      <c r="O262" s="308"/>
      <c r="P262" s="992">
        <f t="shared" si="3"/>
        <v>628</v>
      </c>
      <c r="Q262" s="992"/>
      <c r="R262" s="992"/>
      <c r="S262" s="992">
        <v>292</v>
      </c>
      <c r="T262" s="992"/>
      <c r="U262" s="992"/>
      <c r="V262" s="992">
        <v>336</v>
      </c>
      <c r="W262" s="992"/>
      <c r="X262" s="992"/>
      <c r="Y262" s="37"/>
      <c r="Z262" s="211">
        <v>64</v>
      </c>
      <c r="AA262" s="211"/>
      <c r="AB262" s="211"/>
      <c r="AC262" s="211"/>
      <c r="AD262" s="38"/>
    </row>
    <row r="263" spans="1:30" ht="12" customHeight="1">
      <c r="A263" s="308">
        <v>2272</v>
      </c>
      <c r="B263" s="308"/>
      <c r="C263" s="308"/>
      <c r="D263" s="308">
        <v>2202</v>
      </c>
      <c r="E263" s="308"/>
      <c r="F263" s="308"/>
      <c r="G263" s="308">
        <v>5134</v>
      </c>
      <c r="H263" s="308"/>
      <c r="I263" s="308"/>
      <c r="J263" s="308">
        <v>2348</v>
      </c>
      <c r="K263" s="308"/>
      <c r="L263" s="308"/>
      <c r="M263" s="308">
        <v>2786</v>
      </c>
      <c r="N263" s="308"/>
      <c r="O263" s="308"/>
      <c r="P263" s="989">
        <f t="shared" si="3"/>
        <v>3727</v>
      </c>
      <c r="Q263" s="989"/>
      <c r="R263" s="989"/>
      <c r="S263" s="989">
        <f>SUM(S264:U268)</f>
        <v>1666</v>
      </c>
      <c r="T263" s="989"/>
      <c r="U263" s="989"/>
      <c r="V263" s="989">
        <f>SUM(V264:X268)</f>
        <v>2061</v>
      </c>
      <c r="W263" s="989"/>
      <c r="X263" s="993"/>
      <c r="Y263" s="37"/>
      <c r="Z263" s="211" t="s">
        <v>161</v>
      </c>
      <c r="AA263" s="211"/>
      <c r="AB263" s="211"/>
      <c r="AC263" s="211"/>
      <c r="AD263" s="38"/>
    </row>
    <row r="264" spans="1:30" ht="12" customHeight="1">
      <c r="A264" s="308">
        <v>392</v>
      </c>
      <c r="B264" s="308"/>
      <c r="C264" s="308"/>
      <c r="D264" s="308">
        <v>393</v>
      </c>
      <c r="E264" s="308"/>
      <c r="F264" s="308"/>
      <c r="G264" s="308">
        <v>968</v>
      </c>
      <c r="H264" s="308"/>
      <c r="I264" s="308"/>
      <c r="J264" s="308">
        <v>428</v>
      </c>
      <c r="K264" s="308"/>
      <c r="L264" s="308"/>
      <c r="M264" s="308">
        <v>540</v>
      </c>
      <c r="N264" s="308"/>
      <c r="O264" s="308"/>
      <c r="P264" s="992">
        <f t="shared" si="3"/>
        <v>647</v>
      </c>
      <c r="Q264" s="992"/>
      <c r="R264" s="992"/>
      <c r="S264" s="992">
        <v>290</v>
      </c>
      <c r="T264" s="992"/>
      <c r="U264" s="992"/>
      <c r="V264" s="992">
        <v>357</v>
      </c>
      <c r="W264" s="992"/>
      <c r="X264" s="992"/>
      <c r="Y264" s="37"/>
      <c r="Z264" s="211">
        <v>65</v>
      </c>
      <c r="AA264" s="211"/>
      <c r="AB264" s="211"/>
      <c r="AC264" s="211"/>
      <c r="AD264" s="38"/>
    </row>
    <row r="265" spans="1:30" ht="12" customHeight="1">
      <c r="A265" s="308">
        <v>488</v>
      </c>
      <c r="B265" s="308"/>
      <c r="C265" s="308"/>
      <c r="D265" s="308">
        <v>477</v>
      </c>
      <c r="E265" s="308"/>
      <c r="F265" s="308"/>
      <c r="G265" s="308">
        <v>1170</v>
      </c>
      <c r="H265" s="308"/>
      <c r="I265" s="308"/>
      <c r="J265" s="308">
        <v>535</v>
      </c>
      <c r="K265" s="308"/>
      <c r="L265" s="308"/>
      <c r="M265" s="308">
        <v>635</v>
      </c>
      <c r="N265" s="308"/>
      <c r="O265" s="308"/>
      <c r="P265" s="992">
        <f t="shared" si="3"/>
        <v>671</v>
      </c>
      <c r="Q265" s="992"/>
      <c r="R265" s="992"/>
      <c r="S265" s="992">
        <v>319</v>
      </c>
      <c r="T265" s="992"/>
      <c r="U265" s="992"/>
      <c r="V265" s="992">
        <v>352</v>
      </c>
      <c r="W265" s="992"/>
      <c r="X265" s="992"/>
      <c r="Y265" s="37"/>
      <c r="Z265" s="211">
        <v>66</v>
      </c>
      <c r="AA265" s="211"/>
      <c r="AB265" s="211"/>
      <c r="AC265" s="211"/>
      <c r="AD265" s="38"/>
    </row>
    <row r="266" spans="1:30" ht="12" customHeight="1">
      <c r="A266" s="308">
        <v>466</v>
      </c>
      <c r="B266" s="308"/>
      <c r="C266" s="308"/>
      <c r="D266" s="308">
        <v>453</v>
      </c>
      <c r="E266" s="308"/>
      <c r="F266" s="308"/>
      <c r="G266" s="308">
        <v>1174</v>
      </c>
      <c r="H266" s="308"/>
      <c r="I266" s="308"/>
      <c r="J266" s="308">
        <v>526</v>
      </c>
      <c r="K266" s="308"/>
      <c r="L266" s="308"/>
      <c r="M266" s="308">
        <v>648</v>
      </c>
      <c r="N266" s="308"/>
      <c r="O266" s="308"/>
      <c r="P266" s="992">
        <f t="shared" si="3"/>
        <v>709</v>
      </c>
      <c r="Q266" s="992"/>
      <c r="R266" s="992"/>
      <c r="S266" s="992">
        <v>306</v>
      </c>
      <c r="T266" s="992"/>
      <c r="U266" s="992"/>
      <c r="V266" s="992">
        <v>403</v>
      </c>
      <c r="W266" s="992"/>
      <c r="X266" s="992"/>
      <c r="Y266" s="37"/>
      <c r="Z266" s="211">
        <v>67</v>
      </c>
      <c r="AA266" s="211"/>
      <c r="AB266" s="211"/>
      <c r="AC266" s="211"/>
      <c r="AD266" s="38"/>
    </row>
    <row r="267" spans="1:30" ht="12" customHeight="1">
      <c r="A267" s="308">
        <v>487</v>
      </c>
      <c r="B267" s="308"/>
      <c r="C267" s="308"/>
      <c r="D267" s="308">
        <v>480</v>
      </c>
      <c r="E267" s="308"/>
      <c r="F267" s="308"/>
      <c r="G267" s="308">
        <v>1129</v>
      </c>
      <c r="H267" s="308"/>
      <c r="I267" s="308"/>
      <c r="J267" s="308">
        <v>538</v>
      </c>
      <c r="K267" s="308"/>
      <c r="L267" s="308"/>
      <c r="M267" s="308">
        <v>591</v>
      </c>
      <c r="N267" s="308"/>
      <c r="O267" s="308"/>
      <c r="P267" s="992">
        <f t="shared" si="3"/>
        <v>808</v>
      </c>
      <c r="Q267" s="992"/>
      <c r="R267" s="992"/>
      <c r="S267" s="992">
        <v>350</v>
      </c>
      <c r="T267" s="992"/>
      <c r="U267" s="992"/>
      <c r="V267" s="992">
        <v>458</v>
      </c>
      <c r="W267" s="992"/>
      <c r="X267" s="992"/>
      <c r="Y267" s="37"/>
      <c r="Z267" s="211">
        <v>68</v>
      </c>
      <c r="AA267" s="211"/>
      <c r="AB267" s="211"/>
      <c r="AC267" s="211"/>
      <c r="AD267" s="38"/>
    </row>
    <row r="268" spans="1:30" ht="12" customHeight="1">
      <c r="A268" s="308">
        <v>439</v>
      </c>
      <c r="B268" s="308"/>
      <c r="C268" s="308"/>
      <c r="D268" s="308">
        <v>399</v>
      </c>
      <c r="E268" s="308"/>
      <c r="F268" s="308"/>
      <c r="G268" s="308">
        <v>693</v>
      </c>
      <c r="H268" s="308"/>
      <c r="I268" s="308"/>
      <c r="J268" s="308">
        <v>321</v>
      </c>
      <c r="K268" s="308"/>
      <c r="L268" s="308"/>
      <c r="M268" s="308">
        <v>372</v>
      </c>
      <c r="N268" s="308"/>
      <c r="O268" s="308"/>
      <c r="P268" s="992">
        <f t="shared" si="3"/>
        <v>892</v>
      </c>
      <c r="Q268" s="992"/>
      <c r="R268" s="992"/>
      <c r="S268" s="992">
        <v>401</v>
      </c>
      <c r="T268" s="992"/>
      <c r="U268" s="992"/>
      <c r="V268" s="992">
        <v>491</v>
      </c>
      <c r="W268" s="992"/>
      <c r="X268" s="992"/>
      <c r="Y268" s="37"/>
      <c r="Z268" s="211">
        <v>69</v>
      </c>
      <c r="AA268" s="211"/>
      <c r="AB268" s="211"/>
      <c r="AC268" s="211"/>
      <c r="AD268" s="38"/>
    </row>
    <row r="269" spans="1:30" ht="12" customHeight="1">
      <c r="A269" s="308">
        <v>1542</v>
      </c>
      <c r="B269" s="308"/>
      <c r="C269" s="308"/>
      <c r="D269" s="308">
        <v>1573</v>
      </c>
      <c r="E269" s="308"/>
      <c r="F269" s="308"/>
      <c r="G269" s="308">
        <v>4249</v>
      </c>
      <c r="H269" s="308"/>
      <c r="I269" s="308"/>
      <c r="J269" s="308">
        <v>2087</v>
      </c>
      <c r="K269" s="308"/>
      <c r="L269" s="308"/>
      <c r="M269" s="308">
        <v>2162</v>
      </c>
      <c r="N269" s="308"/>
      <c r="O269" s="308"/>
      <c r="P269" s="989">
        <f t="shared" si="3"/>
        <v>4895</v>
      </c>
      <c r="Q269" s="989"/>
      <c r="R269" s="989"/>
      <c r="S269" s="989">
        <f>SUM(S270:U274)</f>
        <v>2206</v>
      </c>
      <c r="T269" s="989"/>
      <c r="U269" s="989"/>
      <c r="V269" s="989">
        <f>SUM(V270:X274)</f>
        <v>2689</v>
      </c>
      <c r="W269" s="989"/>
      <c r="X269" s="993"/>
      <c r="Y269" s="37"/>
      <c r="Z269" s="211" t="s">
        <v>162</v>
      </c>
      <c r="AA269" s="211"/>
      <c r="AB269" s="211"/>
      <c r="AC269" s="211"/>
      <c r="AD269" s="38"/>
    </row>
    <row r="270" spans="1:30" ht="12" customHeight="1">
      <c r="A270" s="308">
        <v>378</v>
      </c>
      <c r="B270" s="308"/>
      <c r="C270" s="308"/>
      <c r="D270" s="308">
        <v>376</v>
      </c>
      <c r="E270" s="308"/>
      <c r="F270" s="308"/>
      <c r="G270" s="308">
        <v>740</v>
      </c>
      <c r="H270" s="308"/>
      <c r="I270" s="308"/>
      <c r="J270" s="308">
        <v>360</v>
      </c>
      <c r="K270" s="308"/>
      <c r="L270" s="308"/>
      <c r="M270" s="308">
        <v>380</v>
      </c>
      <c r="N270" s="308"/>
      <c r="O270" s="308"/>
      <c r="P270" s="992">
        <f t="shared" si="3"/>
        <v>927</v>
      </c>
      <c r="Q270" s="992"/>
      <c r="R270" s="992"/>
      <c r="S270" s="992">
        <v>401</v>
      </c>
      <c r="T270" s="992"/>
      <c r="U270" s="992"/>
      <c r="V270" s="992">
        <v>526</v>
      </c>
      <c r="W270" s="992"/>
      <c r="X270" s="992"/>
      <c r="Y270" s="37"/>
      <c r="Z270" s="211">
        <v>70</v>
      </c>
      <c r="AA270" s="211"/>
      <c r="AB270" s="211"/>
      <c r="AC270" s="211"/>
      <c r="AD270" s="38"/>
    </row>
    <row r="271" spans="1:30" ht="12" customHeight="1">
      <c r="A271" s="308">
        <v>284</v>
      </c>
      <c r="B271" s="308"/>
      <c r="C271" s="308"/>
      <c r="D271" s="308">
        <v>275</v>
      </c>
      <c r="E271" s="308"/>
      <c r="F271" s="308"/>
      <c r="G271" s="308">
        <v>935</v>
      </c>
      <c r="H271" s="308"/>
      <c r="I271" s="308"/>
      <c r="J271" s="308">
        <v>462</v>
      </c>
      <c r="K271" s="308"/>
      <c r="L271" s="308"/>
      <c r="M271" s="308">
        <v>473</v>
      </c>
      <c r="N271" s="308"/>
      <c r="O271" s="308"/>
      <c r="P271" s="992">
        <f t="shared" si="3"/>
        <v>1129</v>
      </c>
      <c r="Q271" s="992"/>
      <c r="R271" s="992"/>
      <c r="S271" s="992">
        <v>513</v>
      </c>
      <c r="T271" s="992"/>
      <c r="U271" s="992"/>
      <c r="V271" s="992">
        <v>616</v>
      </c>
      <c r="W271" s="992"/>
      <c r="X271" s="992"/>
      <c r="Y271" s="37"/>
      <c r="Z271" s="211">
        <v>71</v>
      </c>
      <c r="AA271" s="211"/>
      <c r="AB271" s="211"/>
      <c r="AC271" s="211"/>
      <c r="AD271" s="38"/>
    </row>
    <row r="272" spans="1:30" ht="12" customHeight="1">
      <c r="A272" s="308">
        <v>305</v>
      </c>
      <c r="B272" s="308"/>
      <c r="C272" s="308"/>
      <c r="D272" s="308">
        <v>308</v>
      </c>
      <c r="E272" s="308"/>
      <c r="F272" s="308"/>
      <c r="G272" s="308">
        <v>887</v>
      </c>
      <c r="H272" s="308"/>
      <c r="I272" s="308"/>
      <c r="J272" s="308">
        <v>438</v>
      </c>
      <c r="K272" s="308"/>
      <c r="L272" s="308"/>
      <c r="M272" s="308">
        <v>449</v>
      </c>
      <c r="N272" s="308"/>
      <c r="O272" s="308"/>
      <c r="P272" s="992">
        <f t="shared" si="3"/>
        <v>1118</v>
      </c>
      <c r="Q272" s="992"/>
      <c r="R272" s="992"/>
      <c r="S272" s="992">
        <v>490</v>
      </c>
      <c r="T272" s="992"/>
      <c r="U272" s="992"/>
      <c r="V272" s="992">
        <v>628</v>
      </c>
      <c r="W272" s="992"/>
      <c r="X272" s="992"/>
      <c r="Y272" s="37"/>
      <c r="Z272" s="211">
        <v>72</v>
      </c>
      <c r="AA272" s="211"/>
      <c r="AB272" s="211"/>
      <c r="AC272" s="211"/>
      <c r="AD272" s="38"/>
    </row>
    <row r="273" spans="1:30" ht="12" customHeight="1">
      <c r="A273" s="308">
        <v>290</v>
      </c>
      <c r="B273" s="308"/>
      <c r="C273" s="308"/>
      <c r="D273" s="308">
        <v>316</v>
      </c>
      <c r="E273" s="308"/>
      <c r="F273" s="308"/>
      <c r="G273" s="308">
        <v>914</v>
      </c>
      <c r="H273" s="308"/>
      <c r="I273" s="308"/>
      <c r="J273" s="308">
        <v>440</v>
      </c>
      <c r="K273" s="308"/>
      <c r="L273" s="308"/>
      <c r="M273" s="308">
        <v>474</v>
      </c>
      <c r="N273" s="308"/>
      <c r="O273" s="308"/>
      <c r="P273" s="992">
        <f t="shared" si="3"/>
        <v>1080</v>
      </c>
      <c r="Q273" s="992"/>
      <c r="R273" s="992"/>
      <c r="S273" s="992">
        <v>506</v>
      </c>
      <c r="T273" s="992"/>
      <c r="U273" s="992"/>
      <c r="V273" s="992">
        <v>574</v>
      </c>
      <c r="W273" s="992"/>
      <c r="X273" s="992"/>
      <c r="Y273" s="37"/>
      <c r="Z273" s="211">
        <v>73</v>
      </c>
      <c r="AA273" s="211"/>
      <c r="AB273" s="211"/>
      <c r="AC273" s="211"/>
      <c r="AD273" s="38"/>
    </row>
    <row r="274" spans="1:30" ht="12" customHeight="1">
      <c r="A274" s="308">
        <v>285</v>
      </c>
      <c r="B274" s="308"/>
      <c r="C274" s="308"/>
      <c r="D274" s="308">
        <v>298</v>
      </c>
      <c r="E274" s="308"/>
      <c r="F274" s="308"/>
      <c r="G274" s="308">
        <v>773</v>
      </c>
      <c r="H274" s="308"/>
      <c r="I274" s="308"/>
      <c r="J274" s="308">
        <v>387</v>
      </c>
      <c r="K274" s="308"/>
      <c r="L274" s="308"/>
      <c r="M274" s="308">
        <v>386</v>
      </c>
      <c r="N274" s="308"/>
      <c r="O274" s="308"/>
      <c r="P274" s="992">
        <f t="shared" si="3"/>
        <v>641</v>
      </c>
      <c r="Q274" s="992"/>
      <c r="R274" s="992"/>
      <c r="S274" s="992">
        <v>296</v>
      </c>
      <c r="T274" s="992"/>
      <c r="U274" s="992"/>
      <c r="V274" s="992">
        <v>345</v>
      </c>
      <c r="W274" s="992"/>
      <c r="X274" s="992"/>
      <c r="Y274" s="37"/>
      <c r="Z274" s="211">
        <v>74</v>
      </c>
      <c r="AA274" s="211"/>
      <c r="AB274" s="211"/>
      <c r="AC274" s="211"/>
      <c r="AD274" s="38"/>
    </row>
    <row r="275" spans="1:30" ht="12" customHeight="1">
      <c r="A275" s="308">
        <v>1042</v>
      </c>
      <c r="B275" s="308"/>
      <c r="C275" s="308"/>
      <c r="D275" s="308">
        <v>1254</v>
      </c>
      <c r="E275" s="308"/>
      <c r="F275" s="308"/>
      <c r="G275" s="308">
        <v>2816</v>
      </c>
      <c r="H275" s="308"/>
      <c r="I275" s="308"/>
      <c r="J275" s="308">
        <v>1349</v>
      </c>
      <c r="K275" s="308"/>
      <c r="L275" s="308"/>
      <c r="M275" s="308">
        <v>1467</v>
      </c>
      <c r="N275" s="308"/>
      <c r="O275" s="308"/>
      <c r="P275" s="989">
        <f t="shared" si="3"/>
        <v>3890</v>
      </c>
      <c r="Q275" s="989"/>
      <c r="R275" s="989"/>
      <c r="S275" s="989">
        <f>SUM(S276:U280)</f>
        <v>1854</v>
      </c>
      <c r="T275" s="989"/>
      <c r="U275" s="989"/>
      <c r="V275" s="989">
        <f>SUM(V276:X280)</f>
        <v>2036</v>
      </c>
      <c r="W275" s="989"/>
      <c r="X275" s="993"/>
      <c r="Y275" s="37"/>
      <c r="Z275" s="211" t="s">
        <v>163</v>
      </c>
      <c r="AA275" s="211"/>
      <c r="AB275" s="211"/>
      <c r="AC275" s="211"/>
      <c r="AD275" s="38"/>
    </row>
    <row r="276" spans="1:30" ht="12" customHeight="1">
      <c r="A276" s="308">
        <v>242</v>
      </c>
      <c r="B276" s="308"/>
      <c r="C276" s="308"/>
      <c r="D276" s="308">
        <v>288</v>
      </c>
      <c r="E276" s="308"/>
      <c r="F276" s="308"/>
      <c r="G276" s="308">
        <v>675</v>
      </c>
      <c r="H276" s="308"/>
      <c r="I276" s="308"/>
      <c r="J276" s="308">
        <v>328</v>
      </c>
      <c r="K276" s="308"/>
      <c r="L276" s="308"/>
      <c r="M276" s="308">
        <v>347</v>
      </c>
      <c r="N276" s="308"/>
      <c r="O276" s="308"/>
      <c r="P276" s="992">
        <f t="shared" si="3"/>
        <v>702</v>
      </c>
      <c r="Q276" s="992"/>
      <c r="R276" s="992"/>
      <c r="S276" s="992">
        <v>329</v>
      </c>
      <c r="T276" s="992"/>
      <c r="U276" s="992"/>
      <c r="V276" s="992">
        <v>373</v>
      </c>
      <c r="W276" s="992"/>
      <c r="X276" s="992"/>
      <c r="Y276" s="37"/>
      <c r="Z276" s="211">
        <v>75</v>
      </c>
      <c r="AA276" s="211"/>
      <c r="AB276" s="211"/>
      <c r="AC276" s="211"/>
      <c r="AD276" s="38"/>
    </row>
    <row r="277" spans="1:30" ht="12" customHeight="1">
      <c r="A277" s="308">
        <v>222</v>
      </c>
      <c r="B277" s="308"/>
      <c r="C277" s="308"/>
      <c r="D277" s="308">
        <v>286</v>
      </c>
      <c r="E277" s="308"/>
      <c r="F277" s="308"/>
      <c r="G277" s="308">
        <v>514</v>
      </c>
      <c r="H277" s="308"/>
      <c r="I277" s="308"/>
      <c r="J277" s="308">
        <v>258</v>
      </c>
      <c r="K277" s="308"/>
      <c r="L277" s="308"/>
      <c r="M277" s="308">
        <v>256</v>
      </c>
      <c r="N277" s="308"/>
      <c r="O277" s="308"/>
      <c r="P277" s="992">
        <f t="shared" si="3"/>
        <v>844</v>
      </c>
      <c r="Q277" s="992"/>
      <c r="R277" s="992"/>
      <c r="S277" s="992">
        <v>415</v>
      </c>
      <c r="T277" s="992"/>
      <c r="U277" s="992"/>
      <c r="V277" s="992">
        <v>429</v>
      </c>
      <c r="W277" s="992"/>
      <c r="X277" s="992"/>
      <c r="Y277" s="37"/>
      <c r="Z277" s="211">
        <v>76</v>
      </c>
      <c r="AA277" s="211"/>
      <c r="AB277" s="211"/>
      <c r="AC277" s="211"/>
      <c r="AD277" s="38"/>
    </row>
    <row r="278" spans="1:30" ht="12" customHeight="1">
      <c r="A278" s="308">
        <v>221</v>
      </c>
      <c r="B278" s="308"/>
      <c r="C278" s="308"/>
      <c r="D278" s="308">
        <v>254</v>
      </c>
      <c r="E278" s="308"/>
      <c r="F278" s="308"/>
      <c r="G278" s="308">
        <v>552</v>
      </c>
      <c r="H278" s="308"/>
      <c r="I278" s="308"/>
      <c r="J278" s="308">
        <v>263</v>
      </c>
      <c r="K278" s="308"/>
      <c r="L278" s="308"/>
      <c r="M278" s="308">
        <v>289</v>
      </c>
      <c r="N278" s="308"/>
      <c r="O278" s="308"/>
      <c r="P278" s="992">
        <f t="shared" si="3"/>
        <v>792</v>
      </c>
      <c r="Q278" s="992"/>
      <c r="R278" s="992"/>
      <c r="S278" s="992">
        <v>374</v>
      </c>
      <c r="T278" s="992"/>
      <c r="U278" s="992"/>
      <c r="V278" s="992">
        <v>418</v>
      </c>
      <c r="W278" s="992"/>
      <c r="X278" s="992"/>
      <c r="Y278" s="37"/>
      <c r="Z278" s="211">
        <v>77</v>
      </c>
      <c r="AA278" s="211"/>
      <c r="AB278" s="211"/>
      <c r="AC278" s="211"/>
      <c r="AD278" s="38"/>
    </row>
    <row r="279" spans="1:30" ht="12" customHeight="1">
      <c r="A279" s="308">
        <v>189</v>
      </c>
      <c r="B279" s="308"/>
      <c r="C279" s="308"/>
      <c r="D279" s="308">
        <v>226</v>
      </c>
      <c r="E279" s="308"/>
      <c r="F279" s="308"/>
      <c r="G279" s="308">
        <v>552</v>
      </c>
      <c r="H279" s="308"/>
      <c r="I279" s="308"/>
      <c r="J279" s="308">
        <v>264</v>
      </c>
      <c r="K279" s="308"/>
      <c r="L279" s="308"/>
      <c r="M279" s="308">
        <v>288</v>
      </c>
      <c r="N279" s="308"/>
      <c r="O279" s="308"/>
      <c r="P279" s="992">
        <f t="shared" si="3"/>
        <v>841</v>
      </c>
      <c r="Q279" s="992"/>
      <c r="R279" s="992"/>
      <c r="S279" s="992">
        <v>396</v>
      </c>
      <c r="T279" s="992"/>
      <c r="U279" s="992"/>
      <c r="V279" s="992">
        <v>445</v>
      </c>
      <c r="W279" s="992"/>
      <c r="X279" s="992"/>
      <c r="Y279" s="37"/>
      <c r="Z279" s="211">
        <v>78</v>
      </c>
      <c r="AA279" s="211"/>
      <c r="AB279" s="211"/>
      <c r="AC279" s="211"/>
      <c r="AD279" s="38"/>
    </row>
    <row r="280" spans="1:30" ht="12" customHeight="1">
      <c r="A280" s="308">
        <v>168</v>
      </c>
      <c r="B280" s="308"/>
      <c r="C280" s="308"/>
      <c r="D280" s="308">
        <v>200</v>
      </c>
      <c r="E280" s="308"/>
      <c r="F280" s="308"/>
      <c r="G280" s="308">
        <v>523</v>
      </c>
      <c r="H280" s="308"/>
      <c r="I280" s="308"/>
      <c r="J280" s="308">
        <v>236</v>
      </c>
      <c r="K280" s="308"/>
      <c r="L280" s="308"/>
      <c r="M280" s="308">
        <v>287</v>
      </c>
      <c r="N280" s="308"/>
      <c r="O280" s="308"/>
      <c r="P280" s="992">
        <f t="shared" si="3"/>
        <v>711</v>
      </c>
      <c r="Q280" s="992"/>
      <c r="R280" s="992"/>
      <c r="S280" s="992">
        <v>340</v>
      </c>
      <c r="T280" s="992"/>
      <c r="U280" s="992"/>
      <c r="V280" s="992">
        <v>371</v>
      </c>
      <c r="W280" s="992"/>
      <c r="X280" s="992"/>
      <c r="Y280" s="37"/>
      <c r="Z280" s="211">
        <v>79</v>
      </c>
      <c r="AA280" s="211"/>
      <c r="AB280" s="211"/>
      <c r="AC280" s="211"/>
      <c r="AD280" s="38"/>
    </row>
    <row r="281" spans="1:30" ht="12" customHeight="1">
      <c r="A281" s="308">
        <v>649</v>
      </c>
      <c r="B281" s="308"/>
      <c r="C281" s="308"/>
      <c r="D281" s="308">
        <v>872</v>
      </c>
      <c r="E281" s="308"/>
      <c r="F281" s="308"/>
      <c r="G281" s="308">
        <v>1979</v>
      </c>
      <c r="H281" s="308"/>
      <c r="I281" s="308"/>
      <c r="J281" s="308">
        <v>850</v>
      </c>
      <c r="K281" s="308"/>
      <c r="L281" s="308"/>
      <c r="M281" s="308">
        <v>1129</v>
      </c>
      <c r="N281" s="308"/>
      <c r="O281" s="308"/>
      <c r="P281" s="989">
        <f t="shared" si="3"/>
        <v>2412</v>
      </c>
      <c r="Q281" s="989"/>
      <c r="R281" s="989"/>
      <c r="S281" s="989">
        <f>SUM(S282:U286)</f>
        <v>1110</v>
      </c>
      <c r="T281" s="989"/>
      <c r="U281" s="989"/>
      <c r="V281" s="989">
        <f>SUM(V282:X286)</f>
        <v>1302</v>
      </c>
      <c r="W281" s="989"/>
      <c r="X281" s="993"/>
      <c r="Y281" s="37"/>
      <c r="Z281" s="211" t="s">
        <v>164</v>
      </c>
      <c r="AA281" s="211"/>
      <c r="AB281" s="211"/>
      <c r="AC281" s="211"/>
      <c r="AD281" s="38"/>
    </row>
    <row r="282" spans="1:30" ht="12" customHeight="1">
      <c r="A282" s="308">
        <v>163</v>
      </c>
      <c r="B282" s="308"/>
      <c r="C282" s="308"/>
      <c r="D282" s="308">
        <v>190</v>
      </c>
      <c r="E282" s="308"/>
      <c r="F282" s="308"/>
      <c r="G282" s="308">
        <v>476</v>
      </c>
      <c r="H282" s="308"/>
      <c r="I282" s="308"/>
      <c r="J282" s="308">
        <v>205</v>
      </c>
      <c r="K282" s="308"/>
      <c r="L282" s="308"/>
      <c r="M282" s="308">
        <v>271</v>
      </c>
      <c r="N282" s="308"/>
      <c r="O282" s="308"/>
      <c r="P282" s="992">
        <f t="shared" si="3"/>
        <v>590</v>
      </c>
      <c r="Q282" s="992"/>
      <c r="R282" s="992"/>
      <c r="S282" s="992">
        <v>281</v>
      </c>
      <c r="T282" s="992"/>
      <c r="U282" s="992"/>
      <c r="V282" s="992">
        <v>309</v>
      </c>
      <c r="W282" s="992"/>
      <c r="X282" s="992"/>
      <c r="Y282" s="37"/>
      <c r="Z282" s="211">
        <v>80</v>
      </c>
      <c r="AA282" s="211"/>
      <c r="AB282" s="211"/>
      <c r="AC282" s="211"/>
      <c r="AD282" s="38"/>
    </row>
    <row r="283" spans="1:30" ht="12" customHeight="1">
      <c r="A283" s="308">
        <v>158</v>
      </c>
      <c r="B283" s="308"/>
      <c r="C283" s="308"/>
      <c r="D283" s="308">
        <v>183</v>
      </c>
      <c r="E283" s="308"/>
      <c r="F283" s="308"/>
      <c r="G283" s="308">
        <v>446</v>
      </c>
      <c r="H283" s="308"/>
      <c r="I283" s="308"/>
      <c r="J283" s="308">
        <v>198</v>
      </c>
      <c r="K283" s="308"/>
      <c r="L283" s="308"/>
      <c r="M283" s="308">
        <v>248</v>
      </c>
      <c r="N283" s="308"/>
      <c r="O283" s="308"/>
      <c r="P283" s="992">
        <f t="shared" si="3"/>
        <v>463</v>
      </c>
      <c r="Q283" s="992"/>
      <c r="R283" s="992"/>
      <c r="S283" s="992">
        <v>224</v>
      </c>
      <c r="T283" s="992"/>
      <c r="U283" s="992"/>
      <c r="V283" s="992">
        <v>239</v>
      </c>
      <c r="W283" s="992"/>
      <c r="X283" s="992"/>
      <c r="Y283" s="37"/>
      <c r="Z283" s="211">
        <v>81</v>
      </c>
      <c r="AA283" s="211"/>
      <c r="AB283" s="211"/>
      <c r="AC283" s="211"/>
      <c r="AD283" s="38"/>
    </row>
    <row r="284" spans="1:30" ht="12" customHeight="1">
      <c r="A284" s="308">
        <v>119</v>
      </c>
      <c r="B284" s="308"/>
      <c r="C284" s="308"/>
      <c r="D284" s="308">
        <v>172</v>
      </c>
      <c r="E284" s="308"/>
      <c r="F284" s="308"/>
      <c r="G284" s="308">
        <v>411</v>
      </c>
      <c r="H284" s="308"/>
      <c r="I284" s="308"/>
      <c r="J284" s="308">
        <v>178</v>
      </c>
      <c r="K284" s="308"/>
      <c r="L284" s="308"/>
      <c r="M284" s="308">
        <v>233</v>
      </c>
      <c r="N284" s="308"/>
      <c r="O284" s="308"/>
      <c r="P284" s="992">
        <f t="shared" si="3"/>
        <v>471</v>
      </c>
      <c r="Q284" s="992"/>
      <c r="R284" s="992"/>
      <c r="S284" s="992">
        <v>213</v>
      </c>
      <c r="T284" s="992"/>
      <c r="U284" s="992"/>
      <c r="V284" s="992">
        <v>258</v>
      </c>
      <c r="W284" s="992"/>
      <c r="X284" s="992"/>
      <c r="Y284" s="37"/>
      <c r="Z284" s="211">
        <v>82</v>
      </c>
      <c r="AA284" s="211"/>
      <c r="AB284" s="211"/>
      <c r="AC284" s="211"/>
      <c r="AD284" s="38"/>
    </row>
    <row r="285" spans="1:30" ht="12" customHeight="1">
      <c r="A285" s="308">
        <v>102</v>
      </c>
      <c r="B285" s="308"/>
      <c r="C285" s="308"/>
      <c r="D285" s="308">
        <v>158</v>
      </c>
      <c r="E285" s="308"/>
      <c r="F285" s="308"/>
      <c r="G285" s="308">
        <v>333</v>
      </c>
      <c r="H285" s="308"/>
      <c r="I285" s="308"/>
      <c r="J285" s="308">
        <v>136</v>
      </c>
      <c r="K285" s="308"/>
      <c r="L285" s="308"/>
      <c r="M285" s="308">
        <v>197</v>
      </c>
      <c r="N285" s="308"/>
      <c r="O285" s="308"/>
      <c r="P285" s="992">
        <f t="shared" si="3"/>
        <v>464</v>
      </c>
      <c r="Q285" s="992"/>
      <c r="R285" s="992"/>
      <c r="S285" s="992">
        <v>214</v>
      </c>
      <c r="T285" s="992"/>
      <c r="U285" s="992"/>
      <c r="V285" s="992">
        <v>250</v>
      </c>
      <c r="W285" s="992"/>
      <c r="X285" s="992"/>
      <c r="Y285" s="37"/>
      <c r="Z285" s="211">
        <v>83</v>
      </c>
      <c r="AA285" s="211"/>
      <c r="AB285" s="211"/>
      <c r="AC285" s="211"/>
      <c r="AD285" s="38"/>
    </row>
    <row r="286" spans="1:30" ht="12" customHeight="1">
      <c r="A286" s="308">
        <v>107</v>
      </c>
      <c r="B286" s="308"/>
      <c r="C286" s="308"/>
      <c r="D286" s="308">
        <v>169</v>
      </c>
      <c r="E286" s="308"/>
      <c r="F286" s="308"/>
      <c r="G286" s="308">
        <v>313</v>
      </c>
      <c r="H286" s="308"/>
      <c r="I286" s="308"/>
      <c r="J286" s="308">
        <v>133</v>
      </c>
      <c r="K286" s="308"/>
      <c r="L286" s="308"/>
      <c r="M286" s="308">
        <v>180</v>
      </c>
      <c r="N286" s="308"/>
      <c r="O286" s="308"/>
      <c r="P286" s="992">
        <f t="shared" si="3"/>
        <v>424</v>
      </c>
      <c r="Q286" s="992"/>
      <c r="R286" s="992"/>
      <c r="S286" s="992">
        <v>178</v>
      </c>
      <c r="T286" s="992"/>
      <c r="U286" s="992"/>
      <c r="V286" s="992">
        <v>246</v>
      </c>
      <c r="W286" s="992"/>
      <c r="X286" s="992"/>
      <c r="Y286" s="37"/>
      <c r="Z286" s="211">
        <v>84</v>
      </c>
      <c r="AA286" s="211"/>
      <c r="AB286" s="211"/>
      <c r="AC286" s="211"/>
      <c r="AD286" s="38"/>
    </row>
    <row r="287" spans="1:30" ht="12" customHeight="1">
      <c r="A287" s="308">
        <v>219</v>
      </c>
      <c r="B287" s="308"/>
      <c r="C287" s="308"/>
      <c r="D287" s="308">
        <v>674</v>
      </c>
      <c r="E287" s="308"/>
      <c r="F287" s="308"/>
      <c r="G287" s="308">
        <v>1082</v>
      </c>
      <c r="H287" s="308"/>
      <c r="I287" s="308"/>
      <c r="J287" s="308">
        <v>396</v>
      </c>
      <c r="K287" s="308"/>
      <c r="L287" s="308"/>
      <c r="M287" s="308">
        <v>686</v>
      </c>
      <c r="N287" s="308"/>
      <c r="O287" s="308"/>
      <c r="P287" s="989">
        <f t="shared" si="3"/>
        <v>1538</v>
      </c>
      <c r="Q287" s="989"/>
      <c r="R287" s="989"/>
      <c r="S287" s="989">
        <f>SUM(S288:U292)</f>
        <v>588</v>
      </c>
      <c r="T287" s="989"/>
      <c r="U287" s="989"/>
      <c r="V287" s="989">
        <f>SUM(V288:X292)</f>
        <v>950</v>
      </c>
      <c r="W287" s="989"/>
      <c r="X287" s="993"/>
      <c r="Y287" s="37"/>
      <c r="Z287" s="211" t="s">
        <v>274</v>
      </c>
      <c r="AA287" s="211"/>
      <c r="AB287" s="211"/>
      <c r="AC287" s="211"/>
      <c r="AD287" s="38"/>
    </row>
    <row r="288" spans="1:30" ht="12" customHeight="1">
      <c r="A288" s="308">
        <v>75</v>
      </c>
      <c r="B288" s="308"/>
      <c r="C288" s="308"/>
      <c r="D288" s="308">
        <v>159</v>
      </c>
      <c r="E288" s="308"/>
      <c r="F288" s="308"/>
      <c r="G288" s="308">
        <v>260</v>
      </c>
      <c r="H288" s="308"/>
      <c r="I288" s="308"/>
      <c r="J288" s="308">
        <v>108</v>
      </c>
      <c r="K288" s="308"/>
      <c r="L288" s="308"/>
      <c r="M288" s="308">
        <v>152</v>
      </c>
      <c r="N288" s="308"/>
      <c r="O288" s="308"/>
      <c r="P288" s="992">
        <f t="shared" si="3"/>
        <v>384</v>
      </c>
      <c r="Q288" s="992"/>
      <c r="R288" s="992"/>
      <c r="S288" s="992">
        <v>148</v>
      </c>
      <c r="T288" s="992"/>
      <c r="U288" s="992"/>
      <c r="V288" s="992">
        <v>236</v>
      </c>
      <c r="W288" s="992"/>
      <c r="X288" s="992"/>
      <c r="Y288" s="37"/>
      <c r="Z288" s="211">
        <v>85</v>
      </c>
      <c r="AA288" s="211"/>
      <c r="AB288" s="211"/>
      <c r="AC288" s="211"/>
      <c r="AD288" s="38"/>
    </row>
    <row r="289" spans="1:30" ht="12" customHeight="1">
      <c r="A289" s="308">
        <v>45</v>
      </c>
      <c r="B289" s="308"/>
      <c r="C289" s="308"/>
      <c r="D289" s="308">
        <v>153</v>
      </c>
      <c r="E289" s="308"/>
      <c r="F289" s="308"/>
      <c r="G289" s="308">
        <v>246</v>
      </c>
      <c r="H289" s="308"/>
      <c r="I289" s="308"/>
      <c r="J289" s="308">
        <v>100</v>
      </c>
      <c r="K289" s="308"/>
      <c r="L289" s="308"/>
      <c r="M289" s="308">
        <v>146</v>
      </c>
      <c r="N289" s="308"/>
      <c r="O289" s="308"/>
      <c r="P289" s="992">
        <f t="shared" si="3"/>
        <v>370</v>
      </c>
      <c r="Q289" s="992"/>
      <c r="R289" s="992"/>
      <c r="S289" s="992">
        <v>137</v>
      </c>
      <c r="T289" s="992"/>
      <c r="U289" s="992"/>
      <c r="V289" s="992">
        <v>233</v>
      </c>
      <c r="W289" s="992"/>
      <c r="X289" s="992"/>
      <c r="Y289" s="37"/>
      <c r="Z289" s="211">
        <v>86</v>
      </c>
      <c r="AA289" s="211"/>
      <c r="AB289" s="211"/>
      <c r="AC289" s="211"/>
      <c r="AD289" s="38"/>
    </row>
    <row r="290" spans="1:30" ht="12" customHeight="1">
      <c r="A290" s="308">
        <v>36</v>
      </c>
      <c r="B290" s="308"/>
      <c r="C290" s="308"/>
      <c r="D290" s="308">
        <v>132</v>
      </c>
      <c r="E290" s="308"/>
      <c r="F290" s="308"/>
      <c r="G290" s="308">
        <v>212</v>
      </c>
      <c r="H290" s="308"/>
      <c r="I290" s="308"/>
      <c r="J290" s="308">
        <v>78</v>
      </c>
      <c r="K290" s="308"/>
      <c r="L290" s="308"/>
      <c r="M290" s="308">
        <v>134</v>
      </c>
      <c r="N290" s="308"/>
      <c r="O290" s="308"/>
      <c r="P290" s="992">
        <f t="shared" si="3"/>
        <v>325</v>
      </c>
      <c r="Q290" s="992"/>
      <c r="R290" s="992"/>
      <c r="S290" s="992">
        <v>127</v>
      </c>
      <c r="T290" s="992"/>
      <c r="U290" s="992"/>
      <c r="V290" s="992">
        <v>198</v>
      </c>
      <c r="W290" s="992"/>
      <c r="X290" s="992"/>
      <c r="Y290" s="37"/>
      <c r="Z290" s="211">
        <v>87</v>
      </c>
      <c r="AA290" s="211"/>
      <c r="AB290" s="211"/>
      <c r="AC290" s="211"/>
      <c r="AD290" s="38"/>
    </row>
    <row r="291" spans="1:30" ht="12" customHeight="1">
      <c r="A291" s="308">
        <v>30</v>
      </c>
      <c r="B291" s="308"/>
      <c r="C291" s="308"/>
      <c r="D291" s="308">
        <v>123</v>
      </c>
      <c r="E291" s="308"/>
      <c r="F291" s="308"/>
      <c r="G291" s="308">
        <v>194</v>
      </c>
      <c r="H291" s="308"/>
      <c r="I291" s="308"/>
      <c r="J291" s="308">
        <v>58</v>
      </c>
      <c r="K291" s="308"/>
      <c r="L291" s="308"/>
      <c r="M291" s="308">
        <v>136</v>
      </c>
      <c r="N291" s="308"/>
      <c r="O291" s="308"/>
      <c r="P291" s="992">
        <f t="shared" si="3"/>
        <v>249</v>
      </c>
      <c r="Q291" s="992"/>
      <c r="R291" s="992"/>
      <c r="S291" s="992">
        <v>89</v>
      </c>
      <c r="T291" s="992"/>
      <c r="U291" s="992"/>
      <c r="V291" s="992">
        <v>160</v>
      </c>
      <c r="W291" s="992"/>
      <c r="X291" s="992"/>
      <c r="Y291" s="37"/>
      <c r="Z291" s="211">
        <v>88</v>
      </c>
      <c r="AA291" s="211"/>
      <c r="AB291" s="211"/>
      <c r="AC291" s="211"/>
      <c r="AD291" s="38"/>
    </row>
    <row r="292" spans="1:30" ht="12" customHeight="1">
      <c r="A292" s="308">
        <v>33</v>
      </c>
      <c r="B292" s="308"/>
      <c r="C292" s="308"/>
      <c r="D292" s="308">
        <v>107</v>
      </c>
      <c r="E292" s="308"/>
      <c r="F292" s="308"/>
      <c r="G292" s="308">
        <v>170</v>
      </c>
      <c r="H292" s="308"/>
      <c r="I292" s="308"/>
      <c r="J292" s="308">
        <v>52</v>
      </c>
      <c r="K292" s="308"/>
      <c r="L292" s="308"/>
      <c r="M292" s="308">
        <v>118</v>
      </c>
      <c r="N292" s="308"/>
      <c r="O292" s="308"/>
      <c r="P292" s="992">
        <f t="shared" si="3"/>
        <v>210</v>
      </c>
      <c r="Q292" s="992"/>
      <c r="R292" s="992"/>
      <c r="S292" s="992">
        <v>87</v>
      </c>
      <c r="T292" s="992"/>
      <c r="U292" s="992"/>
      <c r="V292" s="992">
        <v>123</v>
      </c>
      <c r="W292" s="992"/>
      <c r="X292" s="992"/>
      <c r="Y292" s="37"/>
      <c r="Z292" s="211">
        <v>89</v>
      </c>
      <c r="AA292" s="211"/>
      <c r="AB292" s="211"/>
      <c r="AC292" s="211"/>
      <c r="AD292" s="38"/>
    </row>
    <row r="293" spans="1:30" ht="12" customHeight="1">
      <c r="A293" s="308">
        <v>114</v>
      </c>
      <c r="B293" s="308"/>
      <c r="C293" s="308"/>
      <c r="D293" s="308">
        <v>313</v>
      </c>
      <c r="E293" s="308"/>
      <c r="F293" s="308"/>
      <c r="G293" s="308">
        <v>523</v>
      </c>
      <c r="H293" s="308"/>
      <c r="I293" s="308"/>
      <c r="J293" s="308">
        <v>102</v>
      </c>
      <c r="K293" s="308"/>
      <c r="L293" s="308"/>
      <c r="M293" s="308">
        <v>421</v>
      </c>
      <c r="N293" s="308"/>
      <c r="O293" s="308"/>
      <c r="P293" s="989">
        <f t="shared" si="3"/>
        <v>640</v>
      </c>
      <c r="Q293" s="989"/>
      <c r="R293" s="989"/>
      <c r="S293" s="989">
        <f>SUM(S294:U298)</f>
        <v>197</v>
      </c>
      <c r="T293" s="989"/>
      <c r="U293" s="989"/>
      <c r="V293" s="989">
        <f>SUM(V294:X298)</f>
        <v>443</v>
      </c>
      <c r="W293" s="989"/>
      <c r="X293" s="993"/>
      <c r="Y293" s="37"/>
      <c r="Z293" s="211" t="s">
        <v>275</v>
      </c>
      <c r="AA293" s="211"/>
      <c r="AB293" s="211"/>
      <c r="AC293" s="211"/>
      <c r="AD293" s="38"/>
    </row>
    <row r="294" spans="1:30" ht="12" customHeight="1">
      <c r="A294" s="308">
        <v>31</v>
      </c>
      <c r="B294" s="308"/>
      <c r="C294" s="308"/>
      <c r="D294" s="308">
        <v>90</v>
      </c>
      <c r="E294" s="308"/>
      <c r="F294" s="308"/>
      <c r="G294" s="308">
        <v>165</v>
      </c>
      <c r="H294" s="308"/>
      <c r="I294" s="308"/>
      <c r="J294" s="308">
        <v>45</v>
      </c>
      <c r="K294" s="308"/>
      <c r="L294" s="308"/>
      <c r="M294" s="308">
        <v>120</v>
      </c>
      <c r="N294" s="308"/>
      <c r="O294" s="308"/>
      <c r="P294" s="992">
        <f t="shared" si="3"/>
        <v>173</v>
      </c>
      <c r="Q294" s="992"/>
      <c r="R294" s="992"/>
      <c r="S294" s="992">
        <v>59</v>
      </c>
      <c r="T294" s="992"/>
      <c r="U294" s="992"/>
      <c r="V294" s="992">
        <v>114</v>
      </c>
      <c r="W294" s="992"/>
      <c r="X294" s="992"/>
      <c r="Y294" s="37"/>
      <c r="Z294" s="211">
        <v>90</v>
      </c>
      <c r="AA294" s="211"/>
      <c r="AB294" s="211"/>
      <c r="AC294" s="211"/>
      <c r="AD294" s="38"/>
    </row>
    <row r="295" spans="1:30" ht="12" customHeight="1">
      <c r="A295" s="308">
        <v>37</v>
      </c>
      <c r="B295" s="308"/>
      <c r="C295" s="308"/>
      <c r="D295" s="308">
        <v>69</v>
      </c>
      <c r="E295" s="308"/>
      <c r="F295" s="308"/>
      <c r="G295" s="308">
        <v>119</v>
      </c>
      <c r="H295" s="308"/>
      <c r="I295" s="308"/>
      <c r="J295" s="308">
        <v>18</v>
      </c>
      <c r="K295" s="308"/>
      <c r="L295" s="308"/>
      <c r="M295" s="308">
        <v>101</v>
      </c>
      <c r="N295" s="308"/>
      <c r="O295" s="308"/>
      <c r="P295" s="992">
        <f t="shared" si="3"/>
        <v>158</v>
      </c>
      <c r="Q295" s="992"/>
      <c r="R295" s="992"/>
      <c r="S295" s="992">
        <v>50</v>
      </c>
      <c r="T295" s="992"/>
      <c r="U295" s="992"/>
      <c r="V295" s="992">
        <v>108</v>
      </c>
      <c r="W295" s="992"/>
      <c r="X295" s="992"/>
      <c r="Y295" s="37"/>
      <c r="Z295" s="211">
        <v>91</v>
      </c>
      <c r="AA295" s="211"/>
      <c r="AB295" s="211"/>
      <c r="AC295" s="211"/>
      <c r="AD295" s="38"/>
    </row>
    <row r="296" spans="1:30" ht="12" customHeight="1">
      <c r="A296" s="308">
        <v>25</v>
      </c>
      <c r="B296" s="308"/>
      <c r="C296" s="308"/>
      <c r="D296" s="308">
        <v>55</v>
      </c>
      <c r="E296" s="308"/>
      <c r="F296" s="308"/>
      <c r="G296" s="308">
        <v>100</v>
      </c>
      <c r="H296" s="308"/>
      <c r="I296" s="308"/>
      <c r="J296" s="308">
        <v>17</v>
      </c>
      <c r="K296" s="308"/>
      <c r="L296" s="308"/>
      <c r="M296" s="308">
        <v>83</v>
      </c>
      <c r="N296" s="308"/>
      <c r="O296" s="308"/>
      <c r="P296" s="992">
        <f t="shared" si="3"/>
        <v>132</v>
      </c>
      <c r="Q296" s="992"/>
      <c r="R296" s="992"/>
      <c r="S296" s="992">
        <v>41</v>
      </c>
      <c r="T296" s="992"/>
      <c r="U296" s="992"/>
      <c r="V296" s="992">
        <v>91</v>
      </c>
      <c r="W296" s="992"/>
      <c r="X296" s="992"/>
      <c r="Y296" s="37"/>
      <c r="Z296" s="211">
        <v>92</v>
      </c>
      <c r="AA296" s="211"/>
      <c r="AB296" s="211"/>
      <c r="AC296" s="211"/>
      <c r="AD296" s="38"/>
    </row>
    <row r="297" spans="1:30" ht="12" customHeight="1">
      <c r="A297" s="308">
        <v>8</v>
      </c>
      <c r="B297" s="308"/>
      <c r="C297" s="308"/>
      <c r="D297" s="308">
        <v>51</v>
      </c>
      <c r="E297" s="308"/>
      <c r="F297" s="308"/>
      <c r="G297" s="308">
        <v>80</v>
      </c>
      <c r="H297" s="308"/>
      <c r="I297" s="308"/>
      <c r="J297" s="308">
        <v>9</v>
      </c>
      <c r="K297" s="308"/>
      <c r="L297" s="308"/>
      <c r="M297" s="308">
        <v>71</v>
      </c>
      <c r="N297" s="308"/>
      <c r="O297" s="308"/>
      <c r="P297" s="992">
        <f t="shared" si="3"/>
        <v>91</v>
      </c>
      <c r="Q297" s="992"/>
      <c r="R297" s="992"/>
      <c r="S297" s="992">
        <v>22</v>
      </c>
      <c r="T297" s="992"/>
      <c r="U297" s="992"/>
      <c r="V297" s="992">
        <v>69</v>
      </c>
      <c r="W297" s="992"/>
      <c r="X297" s="992"/>
      <c r="Y297" s="37"/>
      <c r="Z297" s="211">
        <v>93</v>
      </c>
      <c r="AA297" s="211"/>
      <c r="AB297" s="211"/>
      <c r="AC297" s="211"/>
      <c r="AD297" s="38"/>
    </row>
    <row r="298" spans="1:30" ht="12" customHeight="1">
      <c r="A298" s="308">
        <v>13</v>
      </c>
      <c r="B298" s="308"/>
      <c r="C298" s="308"/>
      <c r="D298" s="308">
        <v>48</v>
      </c>
      <c r="E298" s="308"/>
      <c r="F298" s="308"/>
      <c r="G298" s="308">
        <v>59</v>
      </c>
      <c r="H298" s="308"/>
      <c r="I298" s="308"/>
      <c r="J298" s="308">
        <v>13</v>
      </c>
      <c r="K298" s="308"/>
      <c r="L298" s="308"/>
      <c r="M298" s="308">
        <v>46</v>
      </c>
      <c r="N298" s="308"/>
      <c r="O298" s="308"/>
      <c r="P298" s="992">
        <f t="shared" si="3"/>
        <v>86</v>
      </c>
      <c r="Q298" s="992"/>
      <c r="R298" s="992"/>
      <c r="S298" s="992">
        <v>25</v>
      </c>
      <c r="T298" s="992"/>
      <c r="U298" s="992"/>
      <c r="V298" s="992">
        <v>61</v>
      </c>
      <c r="W298" s="992"/>
      <c r="X298" s="992"/>
      <c r="Y298" s="37"/>
      <c r="Z298" s="211">
        <v>94</v>
      </c>
      <c r="AA298" s="211"/>
      <c r="AB298" s="211"/>
      <c r="AC298" s="211"/>
      <c r="AD298" s="38"/>
    </row>
    <row r="299" spans="1:30" ht="12" customHeight="1">
      <c r="A299" s="308">
        <v>20</v>
      </c>
      <c r="B299" s="308"/>
      <c r="C299" s="308"/>
      <c r="D299" s="308">
        <v>106</v>
      </c>
      <c r="E299" s="308"/>
      <c r="F299" s="308"/>
      <c r="G299" s="308">
        <v>133</v>
      </c>
      <c r="H299" s="308"/>
      <c r="I299" s="308"/>
      <c r="J299" s="308">
        <v>26</v>
      </c>
      <c r="K299" s="308"/>
      <c r="L299" s="308"/>
      <c r="M299" s="308">
        <v>107</v>
      </c>
      <c r="N299" s="308"/>
      <c r="O299" s="308"/>
      <c r="P299" s="989">
        <f t="shared" si="3"/>
        <v>183</v>
      </c>
      <c r="Q299" s="989"/>
      <c r="R299" s="989"/>
      <c r="S299" s="989">
        <f>SUM(S300:U304)</f>
        <v>31</v>
      </c>
      <c r="T299" s="989"/>
      <c r="U299" s="989"/>
      <c r="V299" s="989">
        <f>SUM(V300:X304)</f>
        <v>152</v>
      </c>
      <c r="W299" s="989"/>
      <c r="X299" s="989"/>
      <c r="Y299" s="37"/>
      <c r="Z299" s="211" t="s">
        <v>276</v>
      </c>
      <c r="AA299" s="211"/>
      <c r="AB299" s="211"/>
      <c r="AC299" s="211"/>
      <c r="AD299" s="38"/>
    </row>
    <row r="300" spans="1:30" ht="12" customHeight="1">
      <c r="A300" s="308">
        <v>6</v>
      </c>
      <c r="B300" s="308"/>
      <c r="C300" s="308"/>
      <c r="D300" s="308">
        <v>29</v>
      </c>
      <c r="E300" s="308"/>
      <c r="F300" s="308"/>
      <c r="G300" s="308">
        <v>47</v>
      </c>
      <c r="H300" s="308"/>
      <c r="I300" s="308"/>
      <c r="J300" s="308">
        <v>8</v>
      </c>
      <c r="K300" s="308"/>
      <c r="L300" s="308"/>
      <c r="M300" s="308">
        <v>39</v>
      </c>
      <c r="N300" s="308"/>
      <c r="O300" s="308"/>
      <c r="P300" s="992">
        <f t="shared" si="3"/>
        <v>60</v>
      </c>
      <c r="Q300" s="992"/>
      <c r="R300" s="992"/>
      <c r="S300" s="992">
        <v>13</v>
      </c>
      <c r="T300" s="992"/>
      <c r="U300" s="992"/>
      <c r="V300" s="992">
        <v>47</v>
      </c>
      <c r="W300" s="992"/>
      <c r="X300" s="992"/>
      <c r="Y300" s="37"/>
      <c r="Z300" s="211">
        <v>95</v>
      </c>
      <c r="AA300" s="211"/>
      <c r="AB300" s="211"/>
      <c r="AC300" s="211"/>
      <c r="AD300" s="38"/>
    </row>
    <row r="301" spans="1:30" ht="12" customHeight="1">
      <c r="A301" s="308">
        <v>11</v>
      </c>
      <c r="B301" s="308"/>
      <c r="C301" s="308"/>
      <c r="D301" s="308">
        <v>27</v>
      </c>
      <c r="E301" s="308"/>
      <c r="F301" s="308"/>
      <c r="G301" s="308">
        <v>32</v>
      </c>
      <c r="H301" s="308"/>
      <c r="I301" s="308"/>
      <c r="J301" s="308">
        <v>8</v>
      </c>
      <c r="K301" s="308"/>
      <c r="L301" s="308"/>
      <c r="M301" s="308">
        <v>24</v>
      </c>
      <c r="N301" s="308"/>
      <c r="O301" s="308"/>
      <c r="P301" s="992">
        <f t="shared" si="3"/>
        <v>43</v>
      </c>
      <c r="Q301" s="992"/>
      <c r="R301" s="992"/>
      <c r="S301" s="992">
        <v>6</v>
      </c>
      <c r="T301" s="992"/>
      <c r="U301" s="992"/>
      <c r="V301" s="992">
        <v>37</v>
      </c>
      <c r="W301" s="992"/>
      <c r="X301" s="992"/>
      <c r="Y301" s="37"/>
      <c r="Z301" s="211">
        <v>96</v>
      </c>
      <c r="AA301" s="211"/>
      <c r="AB301" s="211"/>
      <c r="AC301" s="211"/>
      <c r="AD301" s="38"/>
    </row>
    <row r="302" spans="1:30" ht="12" customHeight="1">
      <c r="A302" s="308">
        <v>0</v>
      </c>
      <c r="B302" s="308"/>
      <c r="C302" s="308"/>
      <c r="D302" s="308">
        <v>26</v>
      </c>
      <c r="E302" s="308"/>
      <c r="F302" s="308"/>
      <c r="G302" s="308">
        <v>27</v>
      </c>
      <c r="H302" s="308"/>
      <c r="I302" s="308"/>
      <c r="J302" s="308">
        <v>6</v>
      </c>
      <c r="K302" s="308"/>
      <c r="L302" s="308"/>
      <c r="M302" s="308">
        <v>21</v>
      </c>
      <c r="N302" s="308"/>
      <c r="O302" s="308"/>
      <c r="P302" s="992">
        <f t="shared" si="3"/>
        <v>36</v>
      </c>
      <c r="Q302" s="992"/>
      <c r="R302" s="992"/>
      <c r="S302" s="992">
        <v>7</v>
      </c>
      <c r="T302" s="992"/>
      <c r="U302" s="992"/>
      <c r="V302" s="992">
        <v>29</v>
      </c>
      <c r="W302" s="992"/>
      <c r="X302" s="992"/>
      <c r="Y302" s="37"/>
      <c r="Z302" s="211">
        <v>97</v>
      </c>
      <c r="AA302" s="211"/>
      <c r="AB302" s="211"/>
      <c r="AC302" s="211"/>
      <c r="AD302" s="38"/>
    </row>
    <row r="303" spans="1:30" ht="12" customHeight="1">
      <c r="A303" s="308">
        <v>3</v>
      </c>
      <c r="B303" s="308"/>
      <c r="C303" s="308"/>
      <c r="D303" s="308">
        <v>14</v>
      </c>
      <c r="E303" s="308"/>
      <c r="F303" s="308"/>
      <c r="G303" s="308">
        <v>12</v>
      </c>
      <c r="H303" s="308"/>
      <c r="I303" s="308"/>
      <c r="J303" s="308">
        <v>2</v>
      </c>
      <c r="K303" s="308"/>
      <c r="L303" s="308"/>
      <c r="M303" s="308">
        <v>10</v>
      </c>
      <c r="N303" s="308"/>
      <c r="O303" s="308"/>
      <c r="P303" s="992">
        <f t="shared" si="3"/>
        <v>23</v>
      </c>
      <c r="Q303" s="992"/>
      <c r="R303" s="992"/>
      <c r="S303" s="992">
        <v>2</v>
      </c>
      <c r="T303" s="992"/>
      <c r="U303" s="992"/>
      <c r="V303" s="992">
        <v>21</v>
      </c>
      <c r="W303" s="992"/>
      <c r="X303" s="992"/>
      <c r="Y303" s="37"/>
      <c r="Z303" s="211">
        <v>98</v>
      </c>
      <c r="AA303" s="211"/>
      <c r="AB303" s="211"/>
      <c r="AC303" s="211"/>
      <c r="AD303" s="38"/>
    </row>
    <row r="304" spans="1:30" ht="12" customHeight="1">
      <c r="A304" s="325">
        <v>0</v>
      </c>
      <c r="B304" s="325"/>
      <c r="C304" s="325"/>
      <c r="D304" s="308">
        <v>10</v>
      </c>
      <c r="E304" s="308"/>
      <c r="F304" s="308"/>
      <c r="G304" s="308">
        <v>15</v>
      </c>
      <c r="H304" s="308"/>
      <c r="I304" s="308"/>
      <c r="J304" s="325">
        <v>2</v>
      </c>
      <c r="K304" s="325"/>
      <c r="L304" s="325"/>
      <c r="M304" s="308">
        <v>13</v>
      </c>
      <c r="N304" s="308"/>
      <c r="O304" s="308"/>
      <c r="P304" s="992">
        <f t="shared" si="3"/>
        <v>21</v>
      </c>
      <c r="Q304" s="992"/>
      <c r="R304" s="992"/>
      <c r="S304" s="992">
        <v>3</v>
      </c>
      <c r="T304" s="992"/>
      <c r="U304" s="992"/>
      <c r="V304" s="992">
        <v>18</v>
      </c>
      <c r="W304" s="992"/>
      <c r="X304" s="992"/>
      <c r="Y304" s="37"/>
      <c r="Z304" s="211">
        <v>99</v>
      </c>
      <c r="AA304" s="211"/>
      <c r="AB304" s="211"/>
      <c r="AC304" s="211"/>
      <c r="AD304" s="38"/>
    </row>
    <row r="305" spans="1:41" ht="12" customHeight="1">
      <c r="A305" s="308">
        <v>2</v>
      </c>
      <c r="B305" s="308"/>
      <c r="C305" s="308"/>
      <c r="D305" s="308">
        <v>23</v>
      </c>
      <c r="E305" s="308"/>
      <c r="F305" s="308"/>
      <c r="G305" s="308">
        <v>27</v>
      </c>
      <c r="H305" s="308"/>
      <c r="I305" s="308"/>
      <c r="J305" s="308">
        <v>1</v>
      </c>
      <c r="K305" s="308"/>
      <c r="L305" s="308"/>
      <c r="M305" s="308">
        <v>26</v>
      </c>
      <c r="N305" s="308"/>
      <c r="O305" s="308"/>
      <c r="P305" s="992">
        <f t="shared" si="3"/>
        <v>26</v>
      </c>
      <c r="Q305" s="992"/>
      <c r="R305" s="992"/>
      <c r="S305" s="994">
        <v>3</v>
      </c>
      <c r="T305" s="994"/>
      <c r="U305" s="994"/>
      <c r="V305" s="992">
        <v>23</v>
      </c>
      <c r="W305" s="992"/>
      <c r="X305" s="992"/>
      <c r="Y305" s="37"/>
      <c r="Z305" s="211" t="s">
        <v>277</v>
      </c>
      <c r="AA305" s="211"/>
      <c r="AB305" s="211"/>
      <c r="AC305" s="211"/>
      <c r="AD305" s="38"/>
    </row>
    <row r="306" spans="1:41" ht="12" customHeight="1">
      <c r="A306" s="632">
        <v>34</v>
      </c>
      <c r="B306" s="632"/>
      <c r="C306" s="632"/>
      <c r="D306" s="632">
        <v>23</v>
      </c>
      <c r="E306" s="632"/>
      <c r="F306" s="632"/>
      <c r="G306" s="632">
        <v>570</v>
      </c>
      <c r="H306" s="632"/>
      <c r="I306" s="632"/>
      <c r="J306" s="632">
        <v>363</v>
      </c>
      <c r="K306" s="632"/>
      <c r="L306" s="632"/>
      <c r="M306" s="632">
        <v>207</v>
      </c>
      <c r="N306" s="632"/>
      <c r="O306" s="632"/>
      <c r="P306" s="995">
        <f t="shared" ref="P306" si="4">SUM(S306:X306)</f>
        <v>2663</v>
      </c>
      <c r="Q306" s="995"/>
      <c r="R306" s="995"/>
      <c r="S306" s="995">
        <v>1491</v>
      </c>
      <c r="T306" s="995"/>
      <c r="U306" s="995"/>
      <c r="V306" s="995">
        <v>1172</v>
      </c>
      <c r="W306" s="995"/>
      <c r="X306" s="995"/>
      <c r="Y306" s="39"/>
      <c r="Z306" s="320" t="s">
        <v>92</v>
      </c>
      <c r="AA306" s="320"/>
      <c r="AB306" s="320"/>
      <c r="AC306" s="320"/>
      <c r="AD306" s="40"/>
    </row>
    <row r="307" spans="1:41" ht="12.9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V307" s="5"/>
      <c r="W307" s="5"/>
      <c r="X307" s="5"/>
      <c r="Y307" s="41"/>
      <c r="Z307" s="41"/>
      <c r="AA307" s="41"/>
      <c r="AB307" s="41"/>
      <c r="AC307" s="41"/>
      <c r="AD307" s="42" t="s">
        <v>281</v>
      </c>
    </row>
    <row r="308" spans="1:41" ht="20.100000000000001" customHeight="1">
      <c r="A308" s="14" t="s">
        <v>211</v>
      </c>
      <c r="B308" s="15"/>
    </row>
    <row r="309" spans="1:41" ht="15.95" customHeight="1">
      <c r="A309" s="14"/>
      <c r="B309" s="1" t="s">
        <v>85</v>
      </c>
      <c r="AD309" s="26" t="s">
        <v>108</v>
      </c>
    </row>
    <row r="310" spans="1:41" ht="20.100000000000001" customHeight="1">
      <c r="A310" s="296" t="s">
        <v>60</v>
      </c>
      <c r="B310" s="297"/>
      <c r="C310" s="297"/>
      <c r="D310" s="297"/>
      <c r="E310" s="297"/>
      <c r="F310" s="601" t="s">
        <v>366</v>
      </c>
      <c r="G310" s="540"/>
      <c r="H310" s="540"/>
      <c r="I310" s="540"/>
      <c r="J310" s="540"/>
      <c r="K310" s="540"/>
      <c r="L310" s="540"/>
      <c r="M310" s="540"/>
      <c r="N310" s="540"/>
      <c r="O310" s="540"/>
      <c r="P310" s="540"/>
      <c r="Q310" s="540"/>
      <c r="R310" s="540"/>
      <c r="S310" s="540"/>
      <c r="T310" s="540"/>
      <c r="U310" s="541"/>
      <c r="V310" s="601" t="s">
        <v>390</v>
      </c>
      <c r="W310" s="540"/>
      <c r="X310" s="540"/>
      <c r="Y310" s="540"/>
      <c r="Z310" s="540"/>
      <c r="AA310" s="540"/>
      <c r="AB310" s="540"/>
      <c r="AC310" s="540"/>
      <c r="AD310" s="683"/>
      <c r="AE310" s="69"/>
      <c r="AF310" s="2"/>
      <c r="AG310" s="2"/>
      <c r="AH310" s="2"/>
    </row>
    <row r="311" spans="1:41" ht="14.1" customHeight="1">
      <c r="A311" s="67"/>
      <c r="B311" s="3"/>
      <c r="C311" s="3"/>
      <c r="D311" s="3"/>
      <c r="E311" s="3"/>
      <c r="F311" s="679" t="s">
        <v>63</v>
      </c>
      <c r="G311" s="671"/>
      <c r="H311" s="671"/>
      <c r="I311" s="671"/>
      <c r="J311" s="705"/>
      <c r="K311" s="705"/>
      <c r="L311" s="705"/>
      <c r="M311" s="705"/>
      <c r="N311" s="705"/>
      <c r="O311" s="705"/>
      <c r="P311" s="596" t="s">
        <v>86</v>
      </c>
      <c r="Q311" s="596"/>
      <c r="R311" s="596"/>
      <c r="S311" s="596" t="s">
        <v>87</v>
      </c>
      <c r="T311" s="596"/>
      <c r="U311" s="596"/>
      <c r="V311" s="596" t="s">
        <v>365</v>
      </c>
      <c r="W311" s="596"/>
      <c r="X311" s="596"/>
      <c r="Y311" s="596" t="s">
        <v>86</v>
      </c>
      <c r="Z311" s="596"/>
      <c r="AA311" s="596"/>
      <c r="AB311" s="596" t="s">
        <v>87</v>
      </c>
      <c r="AC311" s="596"/>
      <c r="AD311" s="681"/>
      <c r="AE311" s="69"/>
      <c r="AF311" s="2"/>
      <c r="AG311" s="2"/>
      <c r="AH311" s="2"/>
    </row>
    <row r="312" spans="1:41" ht="20.100000000000001" customHeight="1">
      <c r="A312" s="321" t="s">
        <v>218</v>
      </c>
      <c r="B312" s="322"/>
      <c r="C312" s="322"/>
      <c r="D312" s="322"/>
      <c r="E312" s="322"/>
      <c r="F312" s="272"/>
      <c r="G312" s="214"/>
      <c r="H312" s="214"/>
      <c r="I312" s="214"/>
      <c r="J312" s="599" t="s">
        <v>64</v>
      </c>
      <c r="K312" s="600"/>
      <c r="L312" s="600"/>
      <c r="M312" s="599" t="s">
        <v>65</v>
      </c>
      <c r="N312" s="600"/>
      <c r="O312" s="354"/>
      <c r="P312" s="680"/>
      <c r="Q312" s="680"/>
      <c r="R312" s="680"/>
      <c r="S312" s="680"/>
      <c r="T312" s="680"/>
      <c r="U312" s="680"/>
      <c r="V312" s="680"/>
      <c r="W312" s="680"/>
      <c r="X312" s="680"/>
      <c r="Y312" s="680"/>
      <c r="Z312" s="680"/>
      <c r="AA312" s="680"/>
      <c r="AB312" s="680"/>
      <c r="AC312" s="680"/>
      <c r="AD312" s="682"/>
      <c r="AE312" s="69"/>
      <c r="AF312" s="2"/>
      <c r="AG312" s="2"/>
      <c r="AH312" s="2"/>
    </row>
    <row r="313" spans="1:41" ht="21.95" customHeight="1">
      <c r="A313" s="323" t="s">
        <v>303</v>
      </c>
      <c r="B313" s="324"/>
      <c r="C313" s="629" t="s">
        <v>304</v>
      </c>
      <c r="D313" s="629"/>
      <c r="E313" s="630"/>
      <c r="F313" s="326">
        <v>10895</v>
      </c>
      <c r="G313" s="327"/>
      <c r="H313" s="327"/>
      <c r="I313" s="327"/>
      <c r="J313" s="327">
        <v>5527</v>
      </c>
      <c r="K313" s="327"/>
      <c r="L313" s="327"/>
      <c r="M313" s="327">
        <v>5368</v>
      </c>
      <c r="N313" s="327"/>
      <c r="O313" s="327"/>
      <c r="P313" s="846">
        <v>-26</v>
      </c>
      <c r="Q313" s="846"/>
      <c r="R313" s="846"/>
      <c r="S313" s="845">
        <v>-0.2</v>
      </c>
      <c r="T313" s="845"/>
      <c r="U313" s="845"/>
      <c r="V313" s="284">
        <v>2416</v>
      </c>
      <c r="W313" s="284"/>
      <c r="X313" s="284"/>
      <c r="Y313" s="305">
        <v>-14</v>
      </c>
      <c r="Z313" s="305"/>
      <c r="AA313" s="305"/>
      <c r="AB313" s="306">
        <v>-0.57613168724279795</v>
      </c>
      <c r="AC313" s="306"/>
      <c r="AD313" s="307"/>
      <c r="AE313" s="70"/>
      <c r="AF313" s="71"/>
      <c r="AG313" s="71"/>
      <c r="AH313" s="71"/>
      <c r="AK313" s="283"/>
      <c r="AL313" s="283"/>
      <c r="AM313" s="262"/>
      <c r="AN313" s="262"/>
      <c r="AO313" s="262"/>
    </row>
    <row r="314" spans="1:41" ht="21.95" customHeight="1">
      <c r="A314" s="298" t="s">
        <v>305</v>
      </c>
      <c r="B314" s="299"/>
      <c r="C314" s="262" t="s">
        <v>306</v>
      </c>
      <c r="D314" s="262"/>
      <c r="E314" s="300"/>
      <c r="F314" s="290">
        <v>11404</v>
      </c>
      <c r="G314" s="284"/>
      <c r="H314" s="284"/>
      <c r="I314" s="284"/>
      <c r="J314" s="284">
        <v>5782</v>
      </c>
      <c r="K314" s="284"/>
      <c r="L314" s="284"/>
      <c r="M314" s="284">
        <v>5622</v>
      </c>
      <c r="N314" s="284"/>
      <c r="O314" s="284"/>
      <c r="P314" s="284">
        <v>509</v>
      </c>
      <c r="Q314" s="284"/>
      <c r="R314" s="284"/>
      <c r="S314" s="291">
        <v>4.7</v>
      </c>
      <c r="T314" s="291"/>
      <c r="U314" s="291"/>
      <c r="V314" s="284">
        <v>2493</v>
      </c>
      <c r="W314" s="284"/>
      <c r="X314" s="284"/>
      <c r="Y314" s="284">
        <v>77</v>
      </c>
      <c r="Z314" s="284"/>
      <c r="AA314" s="284"/>
      <c r="AB314" s="291">
        <v>3.18708609271523</v>
      </c>
      <c r="AC314" s="291"/>
      <c r="AD314" s="304"/>
      <c r="AE314" s="70"/>
      <c r="AF314" s="71"/>
      <c r="AG314" s="71"/>
      <c r="AH314" s="71"/>
      <c r="AK314" s="283"/>
      <c r="AL314" s="283"/>
      <c r="AM314" s="262"/>
      <c r="AN314" s="262"/>
      <c r="AO314" s="262"/>
    </row>
    <row r="315" spans="1:41" ht="21.95" customHeight="1">
      <c r="A315" s="298"/>
      <c r="B315" s="299"/>
      <c r="C315" s="262" t="s">
        <v>307</v>
      </c>
      <c r="D315" s="262"/>
      <c r="E315" s="300"/>
      <c r="F315" s="290">
        <v>12018</v>
      </c>
      <c r="G315" s="284"/>
      <c r="H315" s="284"/>
      <c r="I315" s="284"/>
      <c r="J315" s="284">
        <v>6063</v>
      </c>
      <c r="K315" s="284"/>
      <c r="L315" s="284"/>
      <c r="M315" s="284">
        <v>5955</v>
      </c>
      <c r="N315" s="284"/>
      <c r="O315" s="284"/>
      <c r="P315" s="284">
        <v>614</v>
      </c>
      <c r="Q315" s="284"/>
      <c r="R315" s="284"/>
      <c r="S315" s="291">
        <v>5.4</v>
      </c>
      <c r="T315" s="291"/>
      <c r="U315" s="291"/>
      <c r="V315" s="284">
        <v>2590</v>
      </c>
      <c r="W315" s="284"/>
      <c r="X315" s="284"/>
      <c r="Y315" s="284">
        <v>97</v>
      </c>
      <c r="Z315" s="284"/>
      <c r="AA315" s="284"/>
      <c r="AB315" s="291">
        <v>3.8908945046129073</v>
      </c>
      <c r="AC315" s="291"/>
      <c r="AD315" s="304"/>
      <c r="AE315" s="70"/>
      <c r="AF315" s="71"/>
      <c r="AG315" s="71"/>
      <c r="AH315" s="71"/>
      <c r="AK315" s="283"/>
      <c r="AL315" s="283"/>
      <c r="AM315" s="262"/>
      <c r="AN315" s="262"/>
      <c r="AO315" s="262"/>
    </row>
    <row r="316" spans="1:41" ht="21.95" customHeight="1">
      <c r="A316" s="298"/>
      <c r="B316" s="299"/>
      <c r="C316" s="262" t="s">
        <v>308</v>
      </c>
      <c r="D316" s="262"/>
      <c r="E316" s="300"/>
      <c r="F316" s="290">
        <v>12505</v>
      </c>
      <c r="G316" s="284"/>
      <c r="H316" s="284"/>
      <c r="I316" s="284"/>
      <c r="J316" s="284">
        <v>6266</v>
      </c>
      <c r="K316" s="284"/>
      <c r="L316" s="284"/>
      <c r="M316" s="284">
        <v>6239</v>
      </c>
      <c r="N316" s="284"/>
      <c r="O316" s="284"/>
      <c r="P316" s="284">
        <v>487</v>
      </c>
      <c r="Q316" s="284"/>
      <c r="R316" s="284"/>
      <c r="S316" s="291">
        <v>4.0999999999999996</v>
      </c>
      <c r="T316" s="291"/>
      <c r="U316" s="291"/>
      <c r="V316" s="284">
        <v>2617</v>
      </c>
      <c r="W316" s="284"/>
      <c r="X316" s="284"/>
      <c r="Y316" s="284">
        <v>27</v>
      </c>
      <c r="Z316" s="284"/>
      <c r="AA316" s="284"/>
      <c r="AB316" s="291">
        <v>1.0424710424710382</v>
      </c>
      <c r="AC316" s="291"/>
      <c r="AD316" s="304"/>
      <c r="AE316" s="70"/>
      <c r="AF316" s="71"/>
      <c r="AG316" s="71"/>
      <c r="AH316" s="71"/>
      <c r="AK316" s="283"/>
      <c r="AL316" s="283"/>
      <c r="AM316" s="262"/>
      <c r="AN316" s="262"/>
      <c r="AO316" s="262"/>
    </row>
    <row r="317" spans="1:41" ht="21.95" customHeight="1">
      <c r="A317" s="298"/>
      <c r="B317" s="299"/>
      <c r="C317" s="262" t="s">
        <v>309</v>
      </c>
      <c r="D317" s="262"/>
      <c r="E317" s="300"/>
      <c r="F317" s="290">
        <v>15332</v>
      </c>
      <c r="G317" s="284"/>
      <c r="H317" s="284"/>
      <c r="I317" s="284"/>
      <c r="J317" s="284">
        <v>7528</v>
      </c>
      <c r="K317" s="284"/>
      <c r="L317" s="284"/>
      <c r="M317" s="284">
        <v>7804</v>
      </c>
      <c r="N317" s="284"/>
      <c r="O317" s="284"/>
      <c r="P317" s="284">
        <v>2827</v>
      </c>
      <c r="Q317" s="284"/>
      <c r="R317" s="284"/>
      <c r="S317" s="291">
        <v>22.6</v>
      </c>
      <c r="T317" s="291"/>
      <c r="U317" s="291"/>
      <c r="V317" s="284">
        <v>3281</v>
      </c>
      <c r="W317" s="284"/>
      <c r="X317" s="284"/>
      <c r="Y317" s="284">
        <v>664</v>
      </c>
      <c r="Z317" s="284"/>
      <c r="AA317" s="284"/>
      <c r="AB317" s="291">
        <v>25.372564004585406</v>
      </c>
      <c r="AC317" s="291"/>
      <c r="AD317" s="304"/>
      <c r="AE317" s="70"/>
      <c r="AF317" s="71"/>
      <c r="AG317" s="71"/>
      <c r="AH317" s="71"/>
      <c r="AK317" s="283"/>
      <c r="AL317" s="283"/>
      <c r="AM317" s="262"/>
      <c r="AN317" s="262"/>
      <c r="AO317" s="262"/>
    </row>
    <row r="318" spans="1:41" ht="21.95" customHeight="1">
      <c r="A318" s="298"/>
      <c r="B318" s="299"/>
      <c r="C318" s="262" t="s">
        <v>310</v>
      </c>
      <c r="D318" s="262"/>
      <c r="E318" s="300"/>
      <c r="F318" s="290">
        <v>15391</v>
      </c>
      <c r="G318" s="284"/>
      <c r="H318" s="284"/>
      <c r="I318" s="284"/>
      <c r="J318" s="284">
        <v>7544</v>
      </c>
      <c r="K318" s="284"/>
      <c r="L318" s="284"/>
      <c r="M318" s="284">
        <v>7847</v>
      </c>
      <c r="N318" s="284"/>
      <c r="O318" s="284"/>
      <c r="P318" s="284">
        <v>59</v>
      </c>
      <c r="Q318" s="284"/>
      <c r="R318" s="284"/>
      <c r="S318" s="291">
        <v>0.4</v>
      </c>
      <c r="T318" s="291"/>
      <c r="U318" s="291"/>
      <c r="V318" s="284">
        <v>3229</v>
      </c>
      <c r="W318" s="284"/>
      <c r="X318" s="284"/>
      <c r="Y318" s="284">
        <v>-52</v>
      </c>
      <c r="Z318" s="284"/>
      <c r="AA318" s="284"/>
      <c r="AB318" s="291">
        <v>-1.5848826577263053</v>
      </c>
      <c r="AC318" s="291"/>
      <c r="AD318" s="304"/>
      <c r="AE318" s="70"/>
      <c r="AF318" s="71"/>
      <c r="AG318" s="71"/>
      <c r="AH318" s="71"/>
      <c r="AK318" s="283"/>
      <c r="AL318" s="283"/>
      <c r="AM318" s="262"/>
      <c r="AN318" s="262"/>
      <c r="AO318" s="262"/>
    </row>
    <row r="319" spans="1:41" ht="21.95" customHeight="1">
      <c r="A319" s="298"/>
      <c r="B319" s="299"/>
      <c r="C319" s="262" t="s">
        <v>311</v>
      </c>
      <c r="D319" s="262"/>
      <c r="E319" s="300"/>
      <c r="F319" s="290">
        <v>15387</v>
      </c>
      <c r="G319" s="284"/>
      <c r="H319" s="284"/>
      <c r="I319" s="284"/>
      <c r="J319" s="284">
        <v>7548</v>
      </c>
      <c r="K319" s="284"/>
      <c r="L319" s="284"/>
      <c r="M319" s="284">
        <v>7839</v>
      </c>
      <c r="N319" s="284"/>
      <c r="O319" s="284"/>
      <c r="P319" s="284">
        <v>-4</v>
      </c>
      <c r="Q319" s="284"/>
      <c r="R319" s="284"/>
      <c r="S319" s="291">
        <v>0</v>
      </c>
      <c r="T319" s="291"/>
      <c r="U319" s="291"/>
      <c r="V319" s="284">
        <v>3226</v>
      </c>
      <c r="W319" s="284"/>
      <c r="X319" s="284"/>
      <c r="Y319" s="284">
        <v>-3</v>
      </c>
      <c r="Z319" s="284"/>
      <c r="AA319" s="284"/>
      <c r="AB319" s="291">
        <v>-9.2908021059145973E-2</v>
      </c>
      <c r="AC319" s="291"/>
      <c r="AD319" s="304"/>
      <c r="AE319" s="70"/>
      <c r="AF319" s="71"/>
      <c r="AG319" s="71"/>
      <c r="AH319" s="71"/>
      <c r="AK319" s="283"/>
      <c r="AL319" s="283"/>
      <c r="AM319" s="262"/>
      <c r="AN319" s="262"/>
      <c r="AO319" s="262"/>
    </row>
    <row r="320" spans="1:41" ht="21.95" customHeight="1">
      <c r="A320" s="298"/>
      <c r="B320" s="299"/>
      <c r="C320" s="262" t="s">
        <v>312</v>
      </c>
      <c r="D320" s="262"/>
      <c r="E320" s="300"/>
      <c r="F320" s="290">
        <v>15793</v>
      </c>
      <c r="G320" s="284"/>
      <c r="H320" s="284"/>
      <c r="I320" s="284"/>
      <c r="J320" s="284">
        <v>7747</v>
      </c>
      <c r="K320" s="284"/>
      <c r="L320" s="284"/>
      <c r="M320" s="284">
        <v>8046</v>
      </c>
      <c r="N320" s="284"/>
      <c r="O320" s="284"/>
      <c r="P320" s="284">
        <v>406</v>
      </c>
      <c r="Q320" s="284"/>
      <c r="R320" s="284"/>
      <c r="S320" s="291">
        <v>2.6</v>
      </c>
      <c r="T320" s="291"/>
      <c r="U320" s="291"/>
      <c r="V320" s="284">
        <v>3441</v>
      </c>
      <c r="W320" s="284"/>
      <c r="X320" s="284"/>
      <c r="Y320" s="284">
        <v>215</v>
      </c>
      <c r="Z320" s="284"/>
      <c r="AA320" s="284"/>
      <c r="AB320" s="291">
        <v>6.6646001239925701</v>
      </c>
      <c r="AC320" s="291"/>
      <c r="AD320" s="304"/>
      <c r="AE320" s="70"/>
      <c r="AF320" s="71"/>
      <c r="AG320" s="71"/>
      <c r="AH320" s="71"/>
      <c r="AK320" s="283"/>
      <c r="AL320" s="283"/>
      <c r="AM320" s="262"/>
      <c r="AN320" s="262"/>
      <c r="AO320" s="262"/>
    </row>
    <row r="321" spans="1:41" ht="21.95" customHeight="1">
      <c r="A321" s="298"/>
      <c r="B321" s="299"/>
      <c r="C321" s="262" t="s">
        <v>313</v>
      </c>
      <c r="D321" s="262"/>
      <c r="E321" s="300"/>
      <c r="F321" s="290">
        <v>17333</v>
      </c>
      <c r="G321" s="284"/>
      <c r="H321" s="284"/>
      <c r="I321" s="284"/>
      <c r="J321" s="284">
        <v>8448</v>
      </c>
      <c r="K321" s="284"/>
      <c r="L321" s="284"/>
      <c r="M321" s="284">
        <v>8885</v>
      </c>
      <c r="N321" s="284"/>
      <c r="O321" s="284"/>
      <c r="P321" s="284">
        <v>1540</v>
      </c>
      <c r="Q321" s="284"/>
      <c r="R321" s="284"/>
      <c r="S321" s="291">
        <v>9.8000000000000007</v>
      </c>
      <c r="T321" s="291"/>
      <c r="U321" s="291"/>
      <c r="V321" s="284">
        <v>3928</v>
      </c>
      <c r="W321" s="284"/>
      <c r="X321" s="284"/>
      <c r="Y321" s="284">
        <v>487</v>
      </c>
      <c r="Z321" s="284"/>
      <c r="AA321" s="284"/>
      <c r="AB321" s="291">
        <v>14.15286253995931</v>
      </c>
      <c r="AC321" s="291"/>
      <c r="AD321" s="304"/>
      <c r="AE321" s="70"/>
      <c r="AF321" s="71"/>
      <c r="AG321" s="71"/>
      <c r="AH321" s="71"/>
      <c r="AK321" s="283"/>
      <c r="AL321" s="283"/>
      <c r="AM321" s="262"/>
      <c r="AN321" s="262"/>
      <c r="AO321" s="262"/>
    </row>
    <row r="322" spans="1:41" ht="21.95" customHeight="1">
      <c r="A322" s="298"/>
      <c r="B322" s="299"/>
      <c r="C322" s="262" t="s">
        <v>314</v>
      </c>
      <c r="D322" s="262"/>
      <c r="E322" s="300"/>
      <c r="F322" s="290">
        <v>21507</v>
      </c>
      <c r="G322" s="284"/>
      <c r="H322" s="284"/>
      <c r="I322" s="284"/>
      <c r="J322" s="284">
        <v>10544</v>
      </c>
      <c r="K322" s="284"/>
      <c r="L322" s="284"/>
      <c r="M322" s="284">
        <v>10963</v>
      </c>
      <c r="N322" s="284"/>
      <c r="O322" s="284"/>
      <c r="P322" s="284">
        <v>4174</v>
      </c>
      <c r="Q322" s="284"/>
      <c r="R322" s="284"/>
      <c r="S322" s="291">
        <v>24.1</v>
      </c>
      <c r="T322" s="291"/>
      <c r="U322" s="291"/>
      <c r="V322" s="284">
        <v>5319</v>
      </c>
      <c r="W322" s="284"/>
      <c r="X322" s="284"/>
      <c r="Y322" s="284">
        <v>1391</v>
      </c>
      <c r="Z322" s="284"/>
      <c r="AA322" s="284"/>
      <c r="AB322" s="291">
        <v>35.412423625254583</v>
      </c>
      <c r="AC322" s="291"/>
      <c r="AD322" s="304"/>
      <c r="AE322" s="70"/>
      <c r="AF322" s="71"/>
      <c r="AG322" s="71"/>
      <c r="AH322" s="71"/>
      <c r="AK322" s="283"/>
      <c r="AL322" s="283"/>
      <c r="AM322" s="262"/>
      <c r="AN322" s="262"/>
      <c r="AO322" s="262"/>
    </row>
    <row r="323" spans="1:41" ht="21.95" customHeight="1">
      <c r="A323" s="298"/>
      <c r="B323" s="299"/>
      <c r="C323" s="262" t="s">
        <v>315</v>
      </c>
      <c r="D323" s="262"/>
      <c r="E323" s="300"/>
      <c r="F323" s="290">
        <v>30022</v>
      </c>
      <c r="G323" s="284"/>
      <c r="H323" s="284"/>
      <c r="I323" s="284"/>
      <c r="J323" s="284">
        <v>14746</v>
      </c>
      <c r="K323" s="284"/>
      <c r="L323" s="284"/>
      <c r="M323" s="284">
        <v>15276</v>
      </c>
      <c r="N323" s="284"/>
      <c r="O323" s="284"/>
      <c r="P323" s="284">
        <v>8515</v>
      </c>
      <c r="Q323" s="284"/>
      <c r="R323" s="284"/>
      <c r="S323" s="291">
        <v>39.6</v>
      </c>
      <c r="T323" s="291"/>
      <c r="U323" s="291"/>
      <c r="V323" s="284">
        <v>7794</v>
      </c>
      <c r="W323" s="284"/>
      <c r="X323" s="284"/>
      <c r="Y323" s="284">
        <v>2475</v>
      </c>
      <c r="Z323" s="284"/>
      <c r="AA323" s="284"/>
      <c r="AB323" s="291">
        <v>46.531302876480552</v>
      </c>
      <c r="AC323" s="291"/>
      <c r="AD323" s="304"/>
      <c r="AE323" s="70"/>
      <c r="AF323" s="71"/>
      <c r="AG323" s="71"/>
      <c r="AH323" s="71"/>
      <c r="AK323" s="283"/>
      <c r="AL323" s="283"/>
      <c r="AM323" s="262"/>
      <c r="AN323" s="262"/>
      <c r="AO323" s="262"/>
    </row>
    <row r="324" spans="1:41" ht="21.95" customHeight="1">
      <c r="A324" s="298"/>
      <c r="B324" s="299"/>
      <c r="C324" s="262" t="s">
        <v>316</v>
      </c>
      <c r="D324" s="262"/>
      <c r="E324" s="300"/>
      <c r="F324" s="290">
        <v>39198</v>
      </c>
      <c r="G324" s="284"/>
      <c r="H324" s="284"/>
      <c r="I324" s="284"/>
      <c r="J324" s="284">
        <v>19248</v>
      </c>
      <c r="K324" s="284"/>
      <c r="L324" s="284"/>
      <c r="M324" s="284">
        <v>19950</v>
      </c>
      <c r="N324" s="284"/>
      <c r="O324" s="284"/>
      <c r="P324" s="284">
        <v>9176</v>
      </c>
      <c r="Q324" s="284"/>
      <c r="R324" s="284"/>
      <c r="S324" s="291">
        <v>30.6</v>
      </c>
      <c r="T324" s="291"/>
      <c r="U324" s="291"/>
      <c r="V324" s="284">
        <v>10472</v>
      </c>
      <c r="W324" s="284"/>
      <c r="X324" s="284"/>
      <c r="Y324" s="284">
        <v>2678</v>
      </c>
      <c r="Z324" s="284"/>
      <c r="AA324" s="284"/>
      <c r="AB324" s="291">
        <v>34.359763920964845</v>
      </c>
      <c r="AC324" s="291"/>
      <c r="AD324" s="304"/>
      <c r="AE324" s="70"/>
      <c r="AF324" s="71"/>
      <c r="AG324" s="71"/>
      <c r="AH324" s="71"/>
      <c r="AK324" s="283"/>
      <c r="AL324" s="283"/>
      <c r="AM324" s="262"/>
      <c r="AN324" s="262"/>
      <c r="AO324" s="262"/>
    </row>
    <row r="325" spans="1:41" ht="21.95" customHeight="1">
      <c r="A325" s="298"/>
      <c r="B325" s="299"/>
      <c r="C325" s="262" t="s">
        <v>317</v>
      </c>
      <c r="D325" s="262"/>
      <c r="E325" s="300"/>
      <c r="F325" s="290">
        <v>44465</v>
      </c>
      <c r="G325" s="284"/>
      <c r="H325" s="284"/>
      <c r="I325" s="284"/>
      <c r="J325" s="284">
        <v>21926</v>
      </c>
      <c r="K325" s="284"/>
      <c r="L325" s="284"/>
      <c r="M325" s="284">
        <v>22539</v>
      </c>
      <c r="N325" s="284"/>
      <c r="O325" s="284"/>
      <c r="P325" s="284">
        <v>5267</v>
      </c>
      <c r="Q325" s="284"/>
      <c r="R325" s="284"/>
      <c r="S325" s="291">
        <v>13.4</v>
      </c>
      <c r="T325" s="291"/>
      <c r="U325" s="291"/>
      <c r="V325" s="284">
        <v>11953</v>
      </c>
      <c r="W325" s="284"/>
      <c r="X325" s="284"/>
      <c r="Y325" s="284">
        <v>1481</v>
      </c>
      <c r="Z325" s="284"/>
      <c r="AA325" s="284"/>
      <c r="AB325" s="291">
        <v>14.142475171886936</v>
      </c>
      <c r="AC325" s="291"/>
      <c r="AD325" s="304"/>
      <c r="AE325" s="70"/>
      <c r="AF325" s="71"/>
      <c r="AG325" s="71"/>
      <c r="AH325" s="71"/>
      <c r="AK325" s="283"/>
      <c r="AL325" s="283"/>
      <c r="AM325" s="262"/>
      <c r="AN325" s="262"/>
      <c r="AO325" s="262"/>
    </row>
    <row r="326" spans="1:41" ht="21.95" customHeight="1">
      <c r="A326" s="298" t="s">
        <v>318</v>
      </c>
      <c r="B326" s="299"/>
      <c r="C326" s="262" t="s">
        <v>319</v>
      </c>
      <c r="D326" s="262"/>
      <c r="E326" s="300"/>
      <c r="F326" s="290">
        <v>48899</v>
      </c>
      <c r="G326" s="284"/>
      <c r="H326" s="284"/>
      <c r="I326" s="284"/>
      <c r="J326" s="284">
        <v>24402</v>
      </c>
      <c r="K326" s="284"/>
      <c r="L326" s="284"/>
      <c r="M326" s="284">
        <v>24497</v>
      </c>
      <c r="N326" s="284"/>
      <c r="O326" s="284"/>
      <c r="P326" s="284">
        <v>4434</v>
      </c>
      <c r="Q326" s="284"/>
      <c r="R326" s="284"/>
      <c r="S326" s="291">
        <v>10</v>
      </c>
      <c r="T326" s="291"/>
      <c r="U326" s="291"/>
      <c r="V326" s="284">
        <v>15136</v>
      </c>
      <c r="W326" s="284"/>
      <c r="X326" s="284"/>
      <c r="Y326" s="284">
        <v>3183</v>
      </c>
      <c r="Z326" s="284"/>
      <c r="AA326" s="284"/>
      <c r="AB326" s="291">
        <v>26.629298084162969</v>
      </c>
      <c r="AC326" s="291"/>
      <c r="AD326" s="304"/>
      <c r="AE326" s="70"/>
      <c r="AF326" s="71"/>
      <c r="AG326" s="71"/>
      <c r="AH326" s="71"/>
      <c r="AK326" s="283"/>
      <c r="AL326" s="283"/>
      <c r="AM326" s="262"/>
      <c r="AN326" s="262"/>
      <c r="AO326" s="262"/>
    </row>
    <row r="327" spans="1:41" ht="21.95" customHeight="1">
      <c r="A327" s="298"/>
      <c r="B327" s="299"/>
      <c r="C327" s="262" t="s">
        <v>320</v>
      </c>
      <c r="D327" s="262"/>
      <c r="E327" s="300"/>
      <c r="F327" s="290">
        <v>53040</v>
      </c>
      <c r="G327" s="284"/>
      <c r="H327" s="284"/>
      <c r="I327" s="284"/>
      <c r="J327" s="284">
        <v>26290</v>
      </c>
      <c r="K327" s="284"/>
      <c r="L327" s="284"/>
      <c r="M327" s="284">
        <v>26750</v>
      </c>
      <c r="N327" s="284"/>
      <c r="O327" s="284"/>
      <c r="P327" s="284">
        <v>4141</v>
      </c>
      <c r="Q327" s="284"/>
      <c r="R327" s="284"/>
      <c r="S327" s="291">
        <v>8.5</v>
      </c>
      <c r="T327" s="291"/>
      <c r="U327" s="291"/>
      <c r="V327" s="284">
        <v>18331</v>
      </c>
      <c r="W327" s="284"/>
      <c r="X327" s="284"/>
      <c r="Y327" s="284">
        <v>3195</v>
      </c>
      <c r="Z327" s="284"/>
      <c r="AA327" s="284"/>
      <c r="AB327" s="291">
        <v>21.108615221987325</v>
      </c>
      <c r="AC327" s="291"/>
      <c r="AD327" s="304"/>
      <c r="AE327" s="70"/>
      <c r="AF327" s="71"/>
      <c r="AG327" s="71"/>
      <c r="AH327" s="71"/>
      <c r="AK327" s="283"/>
      <c r="AL327" s="283"/>
      <c r="AM327" s="262"/>
      <c r="AN327" s="262"/>
      <c r="AO327" s="262"/>
    </row>
    <row r="328" spans="1:41" ht="21.95" customHeight="1">
      <c r="A328" s="298"/>
      <c r="B328" s="299"/>
      <c r="C328" s="262" t="s">
        <v>321</v>
      </c>
      <c r="D328" s="262"/>
      <c r="E328" s="300"/>
      <c r="F328" s="290">
        <v>59577</v>
      </c>
      <c r="G328" s="284"/>
      <c r="H328" s="284"/>
      <c r="I328" s="284"/>
      <c r="J328" s="284">
        <v>29534</v>
      </c>
      <c r="K328" s="284"/>
      <c r="L328" s="284"/>
      <c r="M328" s="284">
        <v>30043</v>
      </c>
      <c r="N328" s="284"/>
      <c r="O328" s="284"/>
      <c r="P328" s="284">
        <v>6537</v>
      </c>
      <c r="Q328" s="284"/>
      <c r="R328" s="284"/>
      <c r="S328" s="291">
        <v>12.3</v>
      </c>
      <c r="T328" s="291"/>
      <c r="U328" s="291"/>
      <c r="V328" s="284">
        <v>22409</v>
      </c>
      <c r="W328" s="284"/>
      <c r="X328" s="284"/>
      <c r="Y328" s="284">
        <v>4078</v>
      </c>
      <c r="Z328" s="284"/>
      <c r="AA328" s="284"/>
      <c r="AB328" s="291">
        <v>22.246467732256825</v>
      </c>
      <c r="AC328" s="291"/>
      <c r="AD328" s="304"/>
      <c r="AE328" s="70"/>
      <c r="AF328" s="71"/>
      <c r="AG328" s="71"/>
      <c r="AH328" s="71"/>
      <c r="AK328" s="283"/>
      <c r="AL328" s="283"/>
      <c r="AM328" s="262"/>
      <c r="AN328" s="262"/>
      <c r="AO328" s="262"/>
    </row>
    <row r="329" spans="1:41" ht="21.95" customHeight="1">
      <c r="A329" s="298"/>
      <c r="B329" s="299"/>
      <c r="C329" s="262" t="s">
        <v>322</v>
      </c>
      <c r="D329" s="262"/>
      <c r="E329" s="300"/>
      <c r="F329" s="290">
        <v>64008</v>
      </c>
      <c r="G329" s="284"/>
      <c r="H329" s="284"/>
      <c r="I329" s="284"/>
      <c r="J329" s="284">
        <v>31400</v>
      </c>
      <c r="K329" s="284"/>
      <c r="L329" s="284"/>
      <c r="M329" s="284">
        <v>32608</v>
      </c>
      <c r="N329" s="284"/>
      <c r="O329" s="284"/>
      <c r="P329" s="284">
        <v>4431</v>
      </c>
      <c r="Q329" s="284"/>
      <c r="R329" s="284"/>
      <c r="S329" s="291">
        <v>7.4</v>
      </c>
      <c r="T329" s="291"/>
      <c r="U329" s="291"/>
      <c r="V329" s="284">
        <v>25192</v>
      </c>
      <c r="W329" s="284"/>
      <c r="X329" s="284"/>
      <c r="Y329" s="284">
        <v>2783</v>
      </c>
      <c r="Z329" s="284"/>
      <c r="AA329" s="284"/>
      <c r="AB329" s="291">
        <v>12.419117318934347</v>
      </c>
      <c r="AC329" s="291"/>
      <c r="AD329" s="304"/>
      <c r="AE329" s="70"/>
      <c r="AF329" s="71"/>
      <c r="AG329" s="71"/>
      <c r="AH329" s="71"/>
      <c r="AK329" s="283"/>
      <c r="AL329" s="283"/>
      <c r="AM329" s="262"/>
      <c r="AN329" s="262"/>
      <c r="AO329" s="262"/>
    </row>
    <row r="330" spans="1:41" ht="21.95" customHeight="1">
      <c r="A330" s="298"/>
      <c r="B330" s="299"/>
      <c r="C330" s="262" t="s">
        <v>309</v>
      </c>
      <c r="D330" s="262"/>
      <c r="E330" s="300"/>
      <c r="F330" s="290">
        <v>67910</v>
      </c>
      <c r="G330" s="284"/>
      <c r="H330" s="284"/>
      <c r="I330" s="284"/>
      <c r="J330" s="284">
        <v>33683</v>
      </c>
      <c r="K330" s="284"/>
      <c r="L330" s="284"/>
      <c r="M330" s="284">
        <v>34227</v>
      </c>
      <c r="N330" s="284"/>
      <c r="O330" s="284"/>
      <c r="P330" s="284">
        <v>3902</v>
      </c>
      <c r="Q330" s="284"/>
      <c r="R330" s="284"/>
      <c r="S330" s="291">
        <v>6.1</v>
      </c>
      <c r="T330" s="291"/>
      <c r="U330" s="291"/>
      <c r="V330" s="284">
        <v>27839</v>
      </c>
      <c r="W330" s="284"/>
      <c r="X330" s="284"/>
      <c r="Y330" s="284">
        <v>2647</v>
      </c>
      <c r="Z330" s="284"/>
      <c r="AA330" s="284"/>
      <c r="AB330" s="291">
        <v>10.5</v>
      </c>
      <c r="AC330" s="291"/>
      <c r="AD330" s="304"/>
      <c r="AE330" s="70"/>
      <c r="AF330" s="71"/>
      <c r="AG330" s="71"/>
      <c r="AH330" s="71"/>
      <c r="AK330" s="283"/>
      <c r="AL330" s="283"/>
      <c r="AM330" s="262"/>
      <c r="AN330" s="262"/>
      <c r="AO330" s="262"/>
    </row>
    <row r="331" spans="1:41" ht="21.95" customHeight="1">
      <c r="A331" s="298"/>
      <c r="B331" s="299"/>
      <c r="C331" s="262" t="s">
        <v>479</v>
      </c>
      <c r="D331" s="262"/>
      <c r="E331" s="300"/>
      <c r="F331" s="290">
        <v>70835</v>
      </c>
      <c r="G331" s="284"/>
      <c r="H331" s="284"/>
      <c r="I331" s="284"/>
      <c r="J331" s="284">
        <v>34728</v>
      </c>
      <c r="K331" s="284"/>
      <c r="L331" s="284"/>
      <c r="M331" s="284">
        <v>36107</v>
      </c>
      <c r="N331" s="284"/>
      <c r="O331" s="284"/>
      <c r="P331" s="284">
        <v>2925</v>
      </c>
      <c r="Q331" s="284"/>
      <c r="R331" s="284"/>
      <c r="S331" s="291">
        <v>4.3</v>
      </c>
      <c r="T331" s="291"/>
      <c r="U331" s="291"/>
      <c r="V331" s="284">
        <v>29693</v>
      </c>
      <c r="W331" s="284"/>
      <c r="X331" s="284"/>
      <c r="Y331" s="284">
        <v>1854</v>
      </c>
      <c r="Z331" s="284"/>
      <c r="AA331" s="284"/>
      <c r="AB331" s="291">
        <v>6.24</v>
      </c>
      <c r="AC331" s="291"/>
      <c r="AD331" s="304"/>
      <c r="AE331" s="70"/>
      <c r="AF331" s="71"/>
      <c r="AG331" s="71"/>
      <c r="AH331" s="71"/>
      <c r="AK331" s="283"/>
      <c r="AL331" s="283"/>
      <c r="AM331" s="262"/>
      <c r="AN331" s="262"/>
      <c r="AO331" s="262"/>
    </row>
    <row r="332" spans="1:41" ht="21.95" customHeight="1">
      <c r="A332" s="337" t="s">
        <v>480</v>
      </c>
      <c r="B332" s="338"/>
      <c r="C332" s="294" t="s">
        <v>481</v>
      </c>
      <c r="D332" s="294"/>
      <c r="E332" s="295"/>
      <c r="F332" s="342">
        <v>73753</v>
      </c>
      <c r="G332" s="270"/>
      <c r="H332" s="270"/>
      <c r="I332" s="270"/>
      <c r="J332" s="270">
        <v>36111</v>
      </c>
      <c r="K332" s="270"/>
      <c r="L332" s="270"/>
      <c r="M332" s="270">
        <v>37642</v>
      </c>
      <c r="N332" s="270"/>
      <c r="O332" s="270"/>
      <c r="P332" s="270">
        <v>2918</v>
      </c>
      <c r="Q332" s="270"/>
      <c r="R332" s="270"/>
      <c r="S332" s="263">
        <v>4.0999999999999996</v>
      </c>
      <c r="T332" s="263"/>
      <c r="U332" s="263"/>
      <c r="V332" s="270">
        <v>31693</v>
      </c>
      <c r="W332" s="270"/>
      <c r="X332" s="270"/>
      <c r="Y332" s="270">
        <v>2000</v>
      </c>
      <c r="Z332" s="270"/>
      <c r="AA332" s="270"/>
      <c r="AB332" s="263">
        <v>6.7</v>
      </c>
      <c r="AC332" s="263"/>
      <c r="AD332" s="985"/>
      <c r="AE332" s="70"/>
      <c r="AF332" s="71"/>
      <c r="AG332" s="71"/>
      <c r="AH332" s="71"/>
      <c r="AK332" s="283"/>
      <c r="AL332" s="283"/>
      <c r="AM332" s="262"/>
      <c r="AN332" s="262"/>
      <c r="AO332" s="262"/>
    </row>
    <row r="333" spans="1:41" ht="12.95" customHeight="1">
      <c r="A333" s="18" t="s">
        <v>205</v>
      </c>
      <c r="U333" s="4"/>
      <c r="V333" s="4"/>
      <c r="W333" s="4"/>
      <c r="Y333" s="5"/>
      <c r="Z333" s="5"/>
      <c r="AA333" s="5"/>
      <c r="AB333" s="5"/>
      <c r="AC333" s="5"/>
      <c r="AD333" s="5" t="s">
        <v>282</v>
      </c>
      <c r="AE333" s="5"/>
      <c r="AF333" s="5"/>
      <c r="AG333" s="5"/>
    </row>
    <row r="334" spans="1:41" ht="12.95" customHeight="1">
      <c r="A334" s="1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Q334" s="2"/>
      <c r="R334" s="2"/>
      <c r="S334" s="2"/>
      <c r="U334" s="5"/>
      <c r="V334" s="5"/>
      <c r="W334" s="5"/>
      <c r="X334" s="5"/>
      <c r="Y334" s="5"/>
      <c r="Z334" s="5"/>
      <c r="AA334" s="5"/>
      <c r="AB334" s="5"/>
      <c r="AC334" s="5"/>
    </row>
    <row r="335" spans="1:41" ht="20.100000000000001" customHeight="1">
      <c r="A335" s="14" t="s">
        <v>212</v>
      </c>
    </row>
    <row r="336" spans="1:41" ht="15.95" customHeight="1">
      <c r="A336" s="43"/>
      <c r="B336" s="9" t="s">
        <v>88</v>
      </c>
      <c r="Z336" s="25"/>
      <c r="AA336" s="25"/>
      <c r="AB336" s="25"/>
      <c r="AC336" s="25"/>
      <c r="AD336" s="26" t="s">
        <v>108</v>
      </c>
    </row>
    <row r="337" spans="1:72" ht="15.95" customHeight="1">
      <c r="A337" s="296" t="s">
        <v>218</v>
      </c>
      <c r="B337" s="297"/>
      <c r="C337" s="297"/>
      <c r="D337" s="297"/>
      <c r="E337" s="297"/>
      <c r="F337" s="297"/>
      <c r="G337" s="297"/>
      <c r="H337" s="297"/>
      <c r="I337" s="297"/>
      <c r="J337" s="297"/>
      <c r="K337" s="271" t="s">
        <v>445</v>
      </c>
      <c r="L337" s="208"/>
      <c r="M337" s="208"/>
      <c r="N337" s="209"/>
      <c r="O337" s="271" t="s">
        <v>474</v>
      </c>
      <c r="P337" s="208"/>
      <c r="Q337" s="208"/>
      <c r="R337" s="209"/>
      <c r="S337" s="271" t="s">
        <v>482</v>
      </c>
      <c r="T337" s="208"/>
      <c r="U337" s="208"/>
      <c r="V337" s="209"/>
      <c r="W337" s="842" t="s">
        <v>461</v>
      </c>
      <c r="X337" s="842"/>
      <c r="Y337" s="842"/>
      <c r="Z337" s="842"/>
      <c r="AA337" s="979" t="s">
        <v>477</v>
      </c>
      <c r="AB337" s="980"/>
      <c r="AC337" s="980"/>
      <c r="AD337" s="981"/>
    </row>
    <row r="338" spans="1:72" ht="15.95" customHeight="1">
      <c r="A338" s="321" t="s">
        <v>60</v>
      </c>
      <c r="B338" s="322"/>
      <c r="C338" s="322"/>
      <c r="D338" s="322"/>
      <c r="E338" s="322"/>
      <c r="F338" s="322"/>
      <c r="G338" s="322"/>
      <c r="H338" s="322"/>
      <c r="I338" s="322"/>
      <c r="J338" s="322"/>
      <c r="K338" s="272"/>
      <c r="L338" s="214"/>
      <c r="M338" s="214"/>
      <c r="N338" s="215"/>
      <c r="O338" s="272"/>
      <c r="P338" s="214"/>
      <c r="Q338" s="214"/>
      <c r="R338" s="215"/>
      <c r="S338" s="272"/>
      <c r="T338" s="214"/>
      <c r="U338" s="214"/>
      <c r="V338" s="215"/>
      <c r="W338" s="276"/>
      <c r="X338" s="276"/>
      <c r="Y338" s="276"/>
      <c r="Z338" s="276"/>
      <c r="AA338" s="982"/>
      <c r="AB338" s="655"/>
      <c r="AC338" s="655"/>
      <c r="AD338" s="768"/>
    </row>
    <row r="339" spans="1:72" ht="15.95" customHeight="1">
      <c r="A339" s="339" t="s">
        <v>109</v>
      </c>
      <c r="B339" s="301" t="s">
        <v>110</v>
      </c>
      <c r="C339" s="344" t="s">
        <v>111</v>
      </c>
      <c r="D339" s="289"/>
      <c r="E339" s="289"/>
      <c r="F339" s="289"/>
      <c r="G339" s="289"/>
      <c r="H339" s="289"/>
      <c r="I339" s="289"/>
      <c r="J339" s="345"/>
      <c r="K339" s="223">
        <v>59577</v>
      </c>
      <c r="L339" s="223"/>
      <c r="M339" s="223"/>
      <c r="N339" s="223"/>
      <c r="O339" s="223">
        <v>64008</v>
      </c>
      <c r="P339" s="223"/>
      <c r="Q339" s="223"/>
      <c r="R339" s="223"/>
      <c r="S339" s="223">
        <v>67910</v>
      </c>
      <c r="T339" s="223"/>
      <c r="U339" s="223"/>
      <c r="V339" s="223"/>
      <c r="W339" s="223">
        <v>70835</v>
      </c>
      <c r="X339" s="223"/>
      <c r="Y339" s="223"/>
      <c r="Z339" s="223"/>
      <c r="AA339" s="633">
        <v>73753</v>
      </c>
      <c r="AB339" s="633"/>
      <c r="AC339" s="633"/>
      <c r="AD339" s="634"/>
    </row>
    <row r="340" spans="1:72" ht="15.95" customHeight="1">
      <c r="A340" s="340"/>
      <c r="B340" s="302"/>
      <c r="C340" s="285" t="s">
        <v>112</v>
      </c>
      <c r="D340" s="286"/>
      <c r="E340" s="286"/>
      <c r="F340" s="286"/>
      <c r="G340" s="286"/>
      <c r="H340" s="287" t="s">
        <v>52</v>
      </c>
      <c r="I340" s="287"/>
      <c r="J340" s="288"/>
      <c r="K340" s="205">
        <v>8197</v>
      </c>
      <c r="L340" s="205"/>
      <c r="M340" s="205"/>
      <c r="N340" s="205"/>
      <c r="O340" s="205">
        <v>9216</v>
      </c>
      <c r="P340" s="205"/>
      <c r="Q340" s="205"/>
      <c r="R340" s="205"/>
      <c r="S340" s="205">
        <v>10067</v>
      </c>
      <c r="T340" s="205"/>
      <c r="U340" s="205"/>
      <c r="V340" s="205"/>
      <c r="W340" s="205">
        <v>10572</v>
      </c>
      <c r="X340" s="205"/>
      <c r="Y340" s="205"/>
      <c r="Z340" s="205"/>
      <c r="AA340" s="292">
        <v>10641</v>
      </c>
      <c r="AB340" s="292"/>
      <c r="AC340" s="292"/>
      <c r="AD340" s="293"/>
    </row>
    <row r="341" spans="1:72" ht="15.95" customHeight="1">
      <c r="A341" s="340"/>
      <c r="B341" s="302"/>
      <c r="C341" s="285" t="s">
        <v>113</v>
      </c>
      <c r="D341" s="286"/>
      <c r="E341" s="286"/>
      <c r="F341" s="286"/>
      <c r="G341" s="286"/>
      <c r="H341" s="287" t="s">
        <v>53</v>
      </c>
      <c r="I341" s="287"/>
      <c r="J341" s="288"/>
      <c r="K341" s="205">
        <v>43703</v>
      </c>
      <c r="L341" s="205"/>
      <c r="M341" s="205"/>
      <c r="N341" s="205"/>
      <c r="O341" s="205">
        <v>44889</v>
      </c>
      <c r="P341" s="205"/>
      <c r="Q341" s="205"/>
      <c r="R341" s="205"/>
      <c r="S341" s="205">
        <v>44909</v>
      </c>
      <c r="T341" s="205"/>
      <c r="U341" s="205"/>
      <c r="V341" s="205"/>
      <c r="W341" s="205">
        <v>44320</v>
      </c>
      <c r="X341" s="205"/>
      <c r="Y341" s="205"/>
      <c r="Z341" s="205"/>
      <c r="AA341" s="292">
        <v>43138</v>
      </c>
      <c r="AB341" s="292"/>
      <c r="AC341" s="292"/>
      <c r="AD341" s="293"/>
    </row>
    <row r="342" spans="1:72" ht="15.95" customHeight="1">
      <c r="A342" s="340"/>
      <c r="B342" s="302"/>
      <c r="C342" s="285" t="s">
        <v>114</v>
      </c>
      <c r="D342" s="286"/>
      <c r="E342" s="286"/>
      <c r="F342" s="286"/>
      <c r="G342" s="286"/>
      <c r="H342" s="287" t="s">
        <v>54</v>
      </c>
      <c r="I342" s="287"/>
      <c r="J342" s="288"/>
      <c r="K342" s="205">
        <v>7675</v>
      </c>
      <c r="L342" s="205"/>
      <c r="M342" s="205"/>
      <c r="N342" s="205"/>
      <c r="O342" s="205">
        <v>9877</v>
      </c>
      <c r="P342" s="205"/>
      <c r="Q342" s="205"/>
      <c r="R342" s="205"/>
      <c r="S342" s="205">
        <v>12877</v>
      </c>
      <c r="T342" s="205"/>
      <c r="U342" s="205"/>
      <c r="V342" s="205"/>
      <c r="W342" s="205">
        <v>15943</v>
      </c>
      <c r="X342" s="205"/>
      <c r="Y342" s="205"/>
      <c r="Z342" s="205"/>
      <c r="AA342" s="292">
        <v>17311</v>
      </c>
      <c r="AB342" s="292"/>
      <c r="AC342" s="292"/>
      <c r="AD342" s="293"/>
    </row>
    <row r="343" spans="1:72" ht="15.95" customHeight="1">
      <c r="A343" s="340"/>
      <c r="B343" s="301" t="s">
        <v>115</v>
      </c>
      <c r="C343" s="44"/>
      <c r="D343" s="289" t="s">
        <v>112</v>
      </c>
      <c r="E343" s="289"/>
      <c r="F343" s="289"/>
      <c r="G343" s="289"/>
      <c r="H343" s="289"/>
      <c r="I343" s="289"/>
      <c r="J343" s="45"/>
      <c r="K343" s="206">
        <v>13.758665256726591</v>
      </c>
      <c r="L343" s="206"/>
      <c r="M343" s="206"/>
      <c r="N343" s="206"/>
      <c r="O343" s="206">
        <v>14.39820022497188</v>
      </c>
      <c r="P343" s="206"/>
      <c r="Q343" s="206"/>
      <c r="R343" s="206"/>
      <c r="S343" s="206">
        <v>14.8</v>
      </c>
      <c r="T343" s="206"/>
      <c r="U343" s="206"/>
      <c r="V343" s="206"/>
      <c r="W343" s="206">
        <v>14.924825298228278</v>
      </c>
      <c r="X343" s="206"/>
      <c r="Y343" s="206"/>
      <c r="Z343" s="206"/>
      <c r="AA343" s="448">
        <f>AA340/AA339*100</f>
        <v>14.427887679145254</v>
      </c>
      <c r="AB343" s="448"/>
      <c r="AC343" s="448"/>
      <c r="AD343" s="449"/>
    </row>
    <row r="344" spans="1:72" ht="15.95" customHeight="1">
      <c r="A344" s="340"/>
      <c r="B344" s="302"/>
      <c r="C344" s="46"/>
      <c r="D344" s="273" t="s">
        <v>113</v>
      </c>
      <c r="E344" s="273"/>
      <c r="F344" s="273"/>
      <c r="G344" s="273"/>
      <c r="H344" s="273"/>
      <c r="I344" s="273"/>
      <c r="J344" s="47"/>
      <c r="K344" s="206">
        <v>73.355489534551921</v>
      </c>
      <c r="L344" s="206"/>
      <c r="M344" s="206"/>
      <c r="N344" s="206"/>
      <c r="O344" s="206">
        <v>70.130296212973377</v>
      </c>
      <c r="P344" s="206"/>
      <c r="Q344" s="206"/>
      <c r="R344" s="206"/>
      <c r="S344" s="206">
        <v>66.099999999999994</v>
      </c>
      <c r="T344" s="206"/>
      <c r="U344" s="206"/>
      <c r="V344" s="206"/>
      <c r="W344" s="206">
        <v>62.567939577892282</v>
      </c>
      <c r="X344" s="206"/>
      <c r="Y344" s="206"/>
      <c r="Z344" s="206"/>
      <c r="AA344" s="448">
        <f>AA341/AA339*100</f>
        <v>58.489824142746741</v>
      </c>
      <c r="AB344" s="448"/>
      <c r="AC344" s="448"/>
      <c r="AD344" s="449"/>
    </row>
    <row r="345" spans="1:72" ht="15.95" customHeight="1">
      <c r="A345" s="340"/>
      <c r="B345" s="303"/>
      <c r="C345" s="48"/>
      <c r="D345" s="332" t="s">
        <v>114</v>
      </c>
      <c r="E345" s="332"/>
      <c r="F345" s="332"/>
      <c r="G345" s="332"/>
      <c r="H345" s="332"/>
      <c r="I345" s="332"/>
      <c r="J345" s="49"/>
      <c r="K345" s="206">
        <v>12.882488208536852</v>
      </c>
      <c r="L345" s="206"/>
      <c r="M345" s="206"/>
      <c r="N345" s="206"/>
      <c r="O345" s="206">
        <v>15.430883639545057</v>
      </c>
      <c r="P345" s="206"/>
      <c r="Q345" s="206"/>
      <c r="R345" s="206"/>
      <c r="S345" s="206">
        <v>19</v>
      </c>
      <c r="T345" s="206"/>
      <c r="U345" s="206"/>
      <c r="V345" s="206"/>
      <c r="W345" s="206">
        <v>22.507235123879436</v>
      </c>
      <c r="X345" s="206"/>
      <c r="Y345" s="206"/>
      <c r="Z345" s="206"/>
      <c r="AA345" s="448">
        <f>AA342/AA339*100</f>
        <v>23.471587596436756</v>
      </c>
      <c r="AB345" s="448"/>
      <c r="AC345" s="448"/>
      <c r="AD345" s="449"/>
    </row>
    <row r="346" spans="1:72" ht="15.95" customHeight="1">
      <c r="A346" s="340"/>
      <c r="B346" s="50"/>
      <c r="C346" s="273" t="s">
        <v>116</v>
      </c>
      <c r="D346" s="273"/>
      <c r="E346" s="273"/>
      <c r="F346" s="273"/>
      <c r="G346" s="273"/>
      <c r="H346" s="273"/>
      <c r="I346" s="273"/>
      <c r="J346" s="47"/>
      <c r="K346" s="206">
        <v>18.756149463423561</v>
      </c>
      <c r="L346" s="206"/>
      <c r="M346" s="206"/>
      <c r="N346" s="206"/>
      <c r="O346" s="206">
        <v>20.530642250885517</v>
      </c>
      <c r="P346" s="206"/>
      <c r="Q346" s="206"/>
      <c r="R346" s="206"/>
      <c r="S346" s="206">
        <v>22.4</v>
      </c>
      <c r="T346" s="206"/>
      <c r="U346" s="206"/>
      <c r="V346" s="206"/>
      <c r="W346" s="206">
        <v>23.853790613718413</v>
      </c>
      <c r="X346" s="206"/>
      <c r="Y346" s="206"/>
      <c r="Z346" s="206"/>
      <c r="AA346" s="448">
        <f>AA340/AA341*100</f>
        <v>24.667346654921417</v>
      </c>
      <c r="AB346" s="448"/>
      <c r="AC346" s="448"/>
      <c r="AD346" s="449"/>
    </row>
    <row r="347" spans="1:72" ht="15.95" customHeight="1">
      <c r="A347" s="340"/>
      <c r="B347" s="50"/>
      <c r="C347" s="273" t="s">
        <v>117</v>
      </c>
      <c r="D347" s="273"/>
      <c r="E347" s="273"/>
      <c r="F347" s="273"/>
      <c r="G347" s="273"/>
      <c r="H347" s="273"/>
      <c r="I347" s="273"/>
      <c r="J347" s="47"/>
      <c r="K347" s="206">
        <v>17.561723451479303</v>
      </c>
      <c r="L347" s="206"/>
      <c r="M347" s="206"/>
      <c r="N347" s="206"/>
      <c r="O347" s="206">
        <v>22.003163358506541</v>
      </c>
      <c r="P347" s="206"/>
      <c r="Q347" s="206"/>
      <c r="R347" s="206"/>
      <c r="S347" s="206">
        <v>28.7</v>
      </c>
      <c r="T347" s="206"/>
      <c r="U347" s="206"/>
      <c r="V347" s="206"/>
      <c r="W347" s="206">
        <v>35.972472924187727</v>
      </c>
      <c r="X347" s="206"/>
      <c r="Y347" s="206"/>
      <c r="Z347" s="206"/>
      <c r="AA347" s="448">
        <f>AA342/AA341*100</f>
        <v>40.129352311187347</v>
      </c>
      <c r="AB347" s="448"/>
      <c r="AC347" s="448"/>
      <c r="AD347" s="449"/>
    </row>
    <row r="348" spans="1:72" ht="15.95" customHeight="1">
      <c r="A348" s="340"/>
      <c r="B348" s="50"/>
      <c r="C348" s="273" t="s">
        <v>118</v>
      </c>
      <c r="D348" s="273"/>
      <c r="E348" s="273"/>
      <c r="F348" s="273"/>
      <c r="G348" s="273"/>
      <c r="H348" s="273"/>
      <c r="I348" s="273"/>
      <c r="J348" s="47"/>
      <c r="K348" s="206">
        <v>36.317872914902864</v>
      </c>
      <c r="L348" s="206"/>
      <c r="M348" s="206"/>
      <c r="N348" s="206"/>
      <c r="O348" s="206">
        <v>42.533805609392054</v>
      </c>
      <c r="P348" s="206"/>
      <c r="Q348" s="206"/>
      <c r="R348" s="206"/>
      <c r="S348" s="206">
        <v>51.1</v>
      </c>
      <c r="T348" s="206"/>
      <c r="U348" s="206"/>
      <c r="V348" s="206"/>
      <c r="W348" s="206">
        <v>59.826263537906129</v>
      </c>
      <c r="X348" s="206"/>
      <c r="Y348" s="206"/>
      <c r="Z348" s="206"/>
      <c r="AA348" s="448">
        <f>(AA340+AA342)/AA341*100</f>
        <v>64.796698966108764</v>
      </c>
      <c r="AB348" s="448"/>
      <c r="AC348" s="448"/>
      <c r="AD348" s="449"/>
    </row>
    <row r="349" spans="1:72" ht="15.95" customHeight="1">
      <c r="A349" s="341"/>
      <c r="B349" s="51"/>
      <c r="C349" s="332" t="s">
        <v>119</v>
      </c>
      <c r="D349" s="332"/>
      <c r="E349" s="332"/>
      <c r="F349" s="332"/>
      <c r="G349" s="332"/>
      <c r="H349" s="332"/>
      <c r="I349" s="332"/>
      <c r="J349" s="49"/>
      <c r="K349" s="343">
        <v>93.631816518238381</v>
      </c>
      <c r="L349" s="343"/>
      <c r="M349" s="343"/>
      <c r="N349" s="343"/>
      <c r="O349" s="343">
        <v>107.17230902777777</v>
      </c>
      <c r="P349" s="343"/>
      <c r="Q349" s="343"/>
      <c r="R349" s="343"/>
      <c r="S349" s="343">
        <v>127.9</v>
      </c>
      <c r="T349" s="343"/>
      <c r="U349" s="343"/>
      <c r="V349" s="343"/>
      <c r="W349" s="343">
        <v>150.80401059402195</v>
      </c>
      <c r="X349" s="343"/>
      <c r="Y349" s="343"/>
      <c r="Z349" s="343"/>
      <c r="AA349" s="627">
        <f>AA342/AA340*100</f>
        <v>162.68207875199698</v>
      </c>
      <c r="AB349" s="627"/>
      <c r="AC349" s="627"/>
      <c r="AD349" s="628"/>
    </row>
    <row r="350" spans="1:72" ht="15.95" customHeight="1">
      <c r="A350" s="703" t="s">
        <v>64</v>
      </c>
      <c r="B350" s="329" t="s">
        <v>110</v>
      </c>
      <c r="C350" s="344" t="s">
        <v>111</v>
      </c>
      <c r="D350" s="289"/>
      <c r="E350" s="289"/>
      <c r="F350" s="289"/>
      <c r="G350" s="289"/>
      <c r="H350" s="289"/>
      <c r="I350" s="289"/>
      <c r="J350" s="345"/>
      <c r="K350" s="223">
        <v>29534</v>
      </c>
      <c r="L350" s="223"/>
      <c r="M350" s="223"/>
      <c r="N350" s="223"/>
      <c r="O350" s="223">
        <v>31400</v>
      </c>
      <c r="P350" s="223"/>
      <c r="Q350" s="223"/>
      <c r="R350" s="223"/>
      <c r="S350" s="223">
        <v>33683</v>
      </c>
      <c r="T350" s="223"/>
      <c r="U350" s="223"/>
      <c r="V350" s="223"/>
      <c r="W350" s="223">
        <v>34728</v>
      </c>
      <c r="X350" s="223"/>
      <c r="Y350" s="223"/>
      <c r="Z350" s="223"/>
      <c r="AA350" s="292">
        <v>36111</v>
      </c>
      <c r="AB350" s="292"/>
      <c r="AC350" s="292"/>
      <c r="AD350" s="293"/>
    </row>
    <row r="351" spans="1:72" ht="15.95" customHeight="1">
      <c r="A351" s="703"/>
      <c r="B351" s="330"/>
      <c r="C351" s="285" t="s">
        <v>112</v>
      </c>
      <c r="D351" s="286"/>
      <c r="E351" s="286"/>
      <c r="F351" s="286"/>
      <c r="G351" s="286"/>
      <c r="H351" s="287" t="s">
        <v>52</v>
      </c>
      <c r="I351" s="287"/>
      <c r="J351" s="288"/>
      <c r="K351" s="205">
        <v>4191</v>
      </c>
      <c r="L351" s="205"/>
      <c r="M351" s="205"/>
      <c r="N351" s="205"/>
      <c r="O351" s="205">
        <v>4640</v>
      </c>
      <c r="P351" s="205"/>
      <c r="Q351" s="205"/>
      <c r="R351" s="205"/>
      <c r="S351" s="205">
        <v>5092</v>
      </c>
      <c r="T351" s="205"/>
      <c r="U351" s="205"/>
      <c r="V351" s="205"/>
      <c r="W351" s="205">
        <v>5401</v>
      </c>
      <c r="X351" s="205"/>
      <c r="Y351" s="205"/>
      <c r="Z351" s="205"/>
      <c r="AA351" s="292">
        <v>5485</v>
      </c>
      <c r="AB351" s="292"/>
      <c r="AC351" s="292"/>
      <c r="AD351" s="293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</row>
    <row r="352" spans="1:72" ht="15.95" customHeight="1">
      <c r="A352" s="703"/>
      <c r="B352" s="330"/>
      <c r="C352" s="285" t="s">
        <v>113</v>
      </c>
      <c r="D352" s="286"/>
      <c r="E352" s="286"/>
      <c r="F352" s="286"/>
      <c r="G352" s="286"/>
      <c r="H352" s="287" t="s">
        <v>53</v>
      </c>
      <c r="I352" s="287"/>
      <c r="J352" s="288"/>
      <c r="K352" s="205">
        <v>22120</v>
      </c>
      <c r="L352" s="205"/>
      <c r="M352" s="205"/>
      <c r="N352" s="205"/>
      <c r="O352" s="205">
        <v>22399</v>
      </c>
      <c r="P352" s="205"/>
      <c r="Q352" s="205"/>
      <c r="R352" s="205"/>
      <c r="S352" s="205">
        <v>22697</v>
      </c>
      <c r="T352" s="205"/>
      <c r="U352" s="205"/>
      <c r="V352" s="205"/>
      <c r="W352" s="205">
        <v>22168</v>
      </c>
      <c r="X352" s="205"/>
      <c r="Y352" s="205"/>
      <c r="Z352" s="205"/>
      <c r="AA352" s="292">
        <v>21480</v>
      </c>
      <c r="AB352" s="292"/>
      <c r="AC352" s="292"/>
      <c r="AD352" s="293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</row>
    <row r="353" spans="1:72" ht="15.95" customHeight="1">
      <c r="A353" s="703"/>
      <c r="B353" s="330"/>
      <c r="C353" s="285" t="s">
        <v>114</v>
      </c>
      <c r="D353" s="286"/>
      <c r="E353" s="286"/>
      <c r="F353" s="286"/>
      <c r="G353" s="286"/>
      <c r="H353" s="287" t="s">
        <v>54</v>
      </c>
      <c r="I353" s="287"/>
      <c r="J353" s="288"/>
      <c r="K353" s="205">
        <v>3222</v>
      </c>
      <c r="L353" s="205"/>
      <c r="M353" s="205"/>
      <c r="N353" s="205"/>
      <c r="O353" s="205">
        <v>4345</v>
      </c>
      <c r="P353" s="205"/>
      <c r="Q353" s="205"/>
      <c r="R353" s="205"/>
      <c r="S353" s="205">
        <v>5860</v>
      </c>
      <c r="T353" s="205"/>
      <c r="U353" s="205"/>
      <c r="V353" s="205"/>
      <c r="W353" s="205">
        <v>7159</v>
      </c>
      <c r="X353" s="205"/>
      <c r="Y353" s="205"/>
      <c r="Z353" s="205"/>
      <c r="AA353" s="292">
        <v>7655</v>
      </c>
      <c r="AB353" s="292"/>
      <c r="AC353" s="292"/>
      <c r="AD353" s="293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</row>
    <row r="354" spans="1:72" ht="15.95" customHeight="1">
      <c r="A354" s="703"/>
      <c r="B354" s="329" t="s">
        <v>115</v>
      </c>
      <c r="C354" s="44"/>
      <c r="D354" s="289" t="s">
        <v>112</v>
      </c>
      <c r="E354" s="289"/>
      <c r="F354" s="289"/>
      <c r="G354" s="289"/>
      <c r="H354" s="289"/>
      <c r="I354" s="289"/>
      <c r="J354" s="45"/>
      <c r="K354" s="206">
        <v>14.190424595381593</v>
      </c>
      <c r="L354" s="206"/>
      <c r="M354" s="206"/>
      <c r="N354" s="206"/>
      <c r="O354" s="206">
        <v>14.777070063694268</v>
      </c>
      <c r="P354" s="206"/>
      <c r="Q354" s="206"/>
      <c r="R354" s="206"/>
      <c r="S354" s="206">
        <v>15.1</v>
      </c>
      <c r="T354" s="206"/>
      <c r="U354" s="206"/>
      <c r="V354" s="206"/>
      <c r="W354" s="206">
        <v>15.552292098594794</v>
      </c>
      <c r="X354" s="206"/>
      <c r="Y354" s="206"/>
      <c r="Z354" s="206"/>
      <c r="AA354" s="448">
        <f>AA351/AA350*100</f>
        <v>15.189277505469247</v>
      </c>
      <c r="AB354" s="448"/>
      <c r="AC354" s="448"/>
      <c r="AD354" s="449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</row>
    <row r="355" spans="1:72" ht="15.95" customHeight="1">
      <c r="A355" s="703"/>
      <c r="B355" s="330"/>
      <c r="C355" s="46"/>
      <c r="D355" s="273" t="s">
        <v>113</v>
      </c>
      <c r="E355" s="273"/>
      <c r="F355" s="273"/>
      <c r="G355" s="273"/>
      <c r="H355" s="273"/>
      <c r="I355" s="273"/>
      <c r="J355" s="47"/>
      <c r="K355" s="206">
        <v>74.896729193471927</v>
      </c>
      <c r="L355" s="206"/>
      <c r="M355" s="206"/>
      <c r="N355" s="206"/>
      <c r="O355" s="206">
        <v>71.334394904458591</v>
      </c>
      <c r="P355" s="206"/>
      <c r="Q355" s="206"/>
      <c r="R355" s="206"/>
      <c r="S355" s="206">
        <v>67.400000000000006</v>
      </c>
      <c r="T355" s="206"/>
      <c r="U355" s="206"/>
      <c r="V355" s="206"/>
      <c r="W355" s="206">
        <v>63.833218152499427</v>
      </c>
      <c r="X355" s="206"/>
      <c r="Y355" s="206"/>
      <c r="Z355" s="206"/>
      <c r="AA355" s="448">
        <f>AA352/AA350*100</f>
        <v>59.483259948492147</v>
      </c>
      <c r="AB355" s="448"/>
      <c r="AC355" s="448"/>
      <c r="AD355" s="449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</row>
    <row r="356" spans="1:72" ht="15.95" customHeight="1">
      <c r="A356" s="703"/>
      <c r="B356" s="331"/>
      <c r="C356" s="48"/>
      <c r="D356" s="332" t="s">
        <v>114</v>
      </c>
      <c r="E356" s="332"/>
      <c r="F356" s="332"/>
      <c r="G356" s="332"/>
      <c r="H356" s="332"/>
      <c r="I356" s="332"/>
      <c r="J356" s="49"/>
      <c r="K356" s="206">
        <v>10.909460283063588</v>
      </c>
      <c r="L356" s="206"/>
      <c r="M356" s="206"/>
      <c r="N356" s="206"/>
      <c r="O356" s="206">
        <v>13.837579617834395</v>
      </c>
      <c r="P356" s="206"/>
      <c r="Q356" s="206"/>
      <c r="R356" s="206"/>
      <c r="S356" s="206">
        <v>17.399999999999999</v>
      </c>
      <c r="T356" s="206"/>
      <c r="U356" s="206"/>
      <c r="V356" s="206"/>
      <c r="W356" s="206">
        <v>20.614489748905783</v>
      </c>
      <c r="X356" s="206"/>
      <c r="Y356" s="206"/>
      <c r="Z356" s="206"/>
      <c r="AA356" s="448">
        <f>AA353/AA350*100</f>
        <v>21.198526764697736</v>
      </c>
      <c r="AB356" s="448"/>
      <c r="AC356" s="448"/>
      <c r="AD356" s="449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</row>
    <row r="357" spans="1:72" ht="15.95" customHeight="1">
      <c r="A357" s="703"/>
      <c r="B357" s="52"/>
      <c r="C357" s="273" t="s">
        <v>116</v>
      </c>
      <c r="D357" s="273"/>
      <c r="E357" s="273"/>
      <c r="F357" s="273"/>
      <c r="G357" s="273"/>
      <c r="H357" s="273"/>
      <c r="I357" s="273"/>
      <c r="J357" s="47"/>
      <c r="K357" s="206">
        <v>18.946654611211571</v>
      </c>
      <c r="L357" s="206"/>
      <c r="M357" s="206"/>
      <c r="N357" s="206"/>
      <c r="O357" s="206">
        <v>20.715210500468771</v>
      </c>
      <c r="P357" s="206"/>
      <c r="Q357" s="206"/>
      <c r="R357" s="206"/>
      <c r="S357" s="206">
        <v>22.4</v>
      </c>
      <c r="T357" s="206"/>
      <c r="U357" s="206"/>
      <c r="V357" s="206"/>
      <c r="W357" s="206">
        <v>24.363948033201012</v>
      </c>
      <c r="X357" s="206"/>
      <c r="Y357" s="206"/>
      <c r="Z357" s="206"/>
      <c r="AA357" s="448">
        <f>AA351/AA352*100</f>
        <v>25.535381750465547</v>
      </c>
      <c r="AB357" s="448"/>
      <c r="AC357" s="448"/>
      <c r="AD357" s="449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</row>
    <row r="358" spans="1:72" ht="15.95" customHeight="1">
      <c r="A358" s="703"/>
      <c r="B358" s="53"/>
      <c r="C358" s="273" t="s">
        <v>117</v>
      </c>
      <c r="D358" s="273"/>
      <c r="E358" s="273"/>
      <c r="F358" s="273"/>
      <c r="G358" s="273"/>
      <c r="H358" s="273"/>
      <c r="I358" s="273"/>
      <c r="J358" s="47"/>
      <c r="K358" s="206">
        <v>14.566003616636527</v>
      </c>
      <c r="L358" s="206"/>
      <c r="M358" s="206"/>
      <c r="N358" s="206"/>
      <c r="O358" s="206">
        <v>19.398187419081207</v>
      </c>
      <c r="P358" s="206"/>
      <c r="Q358" s="206"/>
      <c r="R358" s="206"/>
      <c r="S358" s="206">
        <v>25.8</v>
      </c>
      <c r="T358" s="206"/>
      <c r="U358" s="206"/>
      <c r="V358" s="206"/>
      <c r="W358" s="206">
        <v>32.294298087333097</v>
      </c>
      <c r="X358" s="206"/>
      <c r="Y358" s="206"/>
      <c r="Z358" s="206"/>
      <c r="AA358" s="448">
        <f>AA353/AA352*100</f>
        <v>35.637802607076353</v>
      </c>
      <c r="AB358" s="448"/>
      <c r="AC358" s="448"/>
      <c r="AD358" s="449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</row>
    <row r="359" spans="1:72" ht="15.95" customHeight="1">
      <c r="A359" s="703"/>
      <c r="B359" s="53"/>
      <c r="C359" s="273" t="s">
        <v>118</v>
      </c>
      <c r="D359" s="273"/>
      <c r="E359" s="273"/>
      <c r="F359" s="273"/>
      <c r="G359" s="273"/>
      <c r="H359" s="273"/>
      <c r="I359" s="273"/>
      <c r="J359" s="47"/>
      <c r="K359" s="206">
        <v>33.5126582278481</v>
      </c>
      <c r="L359" s="206"/>
      <c r="M359" s="206"/>
      <c r="N359" s="206"/>
      <c r="O359" s="206">
        <v>40.113397919549982</v>
      </c>
      <c r="P359" s="206"/>
      <c r="Q359" s="206"/>
      <c r="R359" s="206"/>
      <c r="S359" s="206">
        <v>48.3</v>
      </c>
      <c r="T359" s="206"/>
      <c r="U359" s="206"/>
      <c r="V359" s="206"/>
      <c r="W359" s="206">
        <v>56.658246120534109</v>
      </c>
      <c r="X359" s="206"/>
      <c r="Y359" s="206"/>
      <c r="Z359" s="206"/>
      <c r="AA359" s="448">
        <f>(AA351+AA353)/AA352*100</f>
        <v>61.173184357541899</v>
      </c>
      <c r="AB359" s="448"/>
      <c r="AC359" s="448"/>
      <c r="AD359" s="449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</row>
    <row r="360" spans="1:72" ht="15.95" customHeight="1">
      <c r="A360" s="704"/>
      <c r="B360" s="54"/>
      <c r="C360" s="332" t="s">
        <v>119</v>
      </c>
      <c r="D360" s="332"/>
      <c r="E360" s="332"/>
      <c r="F360" s="332"/>
      <c r="G360" s="332"/>
      <c r="H360" s="332"/>
      <c r="I360" s="332"/>
      <c r="J360" s="49"/>
      <c r="K360" s="343">
        <v>76.879026485325696</v>
      </c>
      <c r="L360" s="343"/>
      <c r="M360" s="343"/>
      <c r="N360" s="343"/>
      <c r="O360" s="343">
        <v>93.642241379310349</v>
      </c>
      <c r="P360" s="343"/>
      <c r="Q360" s="343"/>
      <c r="R360" s="343"/>
      <c r="S360" s="343">
        <v>115.1</v>
      </c>
      <c r="T360" s="343"/>
      <c r="U360" s="343"/>
      <c r="V360" s="343"/>
      <c r="W360" s="343">
        <v>132.54952786521014</v>
      </c>
      <c r="X360" s="343"/>
      <c r="Y360" s="343"/>
      <c r="Z360" s="343"/>
      <c r="AA360" s="627">
        <f>AA353/AA351*100</f>
        <v>139.56244302643572</v>
      </c>
      <c r="AB360" s="627"/>
      <c r="AC360" s="627"/>
      <c r="AD360" s="62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</row>
    <row r="361" spans="1:72" ht="15.95" customHeight="1">
      <c r="A361" s="339" t="s">
        <v>65</v>
      </c>
      <c r="B361" s="838" t="s">
        <v>110</v>
      </c>
      <c r="C361" s="289" t="s">
        <v>111</v>
      </c>
      <c r="D361" s="289"/>
      <c r="E361" s="289"/>
      <c r="F361" s="289"/>
      <c r="G361" s="289"/>
      <c r="H361" s="289"/>
      <c r="I361" s="289"/>
      <c r="J361" s="345"/>
      <c r="K361" s="223">
        <v>30043</v>
      </c>
      <c r="L361" s="223"/>
      <c r="M361" s="223"/>
      <c r="N361" s="223"/>
      <c r="O361" s="223">
        <v>32608</v>
      </c>
      <c r="P361" s="223"/>
      <c r="Q361" s="223"/>
      <c r="R361" s="223"/>
      <c r="S361" s="223">
        <v>34227</v>
      </c>
      <c r="T361" s="223"/>
      <c r="U361" s="223"/>
      <c r="V361" s="223"/>
      <c r="W361" s="205">
        <v>36107</v>
      </c>
      <c r="X361" s="205"/>
      <c r="Y361" s="205"/>
      <c r="Z361" s="205"/>
      <c r="AA361" s="292">
        <v>37642</v>
      </c>
      <c r="AB361" s="292"/>
      <c r="AC361" s="292"/>
      <c r="AD361" s="293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</row>
    <row r="362" spans="1:72" ht="15.95" customHeight="1">
      <c r="A362" s="340"/>
      <c r="B362" s="838"/>
      <c r="C362" s="286" t="s">
        <v>112</v>
      </c>
      <c r="D362" s="286"/>
      <c r="E362" s="286"/>
      <c r="F362" s="286"/>
      <c r="G362" s="286"/>
      <c r="H362" s="287" t="s">
        <v>52</v>
      </c>
      <c r="I362" s="287"/>
      <c r="J362" s="288"/>
      <c r="K362" s="205">
        <v>4006</v>
      </c>
      <c r="L362" s="205"/>
      <c r="M362" s="205"/>
      <c r="N362" s="205"/>
      <c r="O362" s="205">
        <v>4576</v>
      </c>
      <c r="P362" s="205"/>
      <c r="Q362" s="205"/>
      <c r="R362" s="205"/>
      <c r="S362" s="205">
        <v>4975</v>
      </c>
      <c r="T362" s="205"/>
      <c r="U362" s="205"/>
      <c r="V362" s="205"/>
      <c r="W362" s="205">
        <v>5171</v>
      </c>
      <c r="X362" s="205"/>
      <c r="Y362" s="205"/>
      <c r="Z362" s="205"/>
      <c r="AA362" s="292">
        <v>5156</v>
      </c>
      <c r="AB362" s="292"/>
      <c r="AC362" s="292"/>
      <c r="AD362" s="293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</row>
    <row r="363" spans="1:72" ht="15.95" customHeight="1">
      <c r="A363" s="340"/>
      <c r="B363" s="838"/>
      <c r="C363" s="286" t="s">
        <v>113</v>
      </c>
      <c r="D363" s="286"/>
      <c r="E363" s="286"/>
      <c r="F363" s="286"/>
      <c r="G363" s="286"/>
      <c r="H363" s="287" t="s">
        <v>53</v>
      </c>
      <c r="I363" s="287"/>
      <c r="J363" s="288"/>
      <c r="K363" s="205">
        <v>21583</v>
      </c>
      <c r="L363" s="205"/>
      <c r="M363" s="205"/>
      <c r="N363" s="205"/>
      <c r="O363" s="205">
        <v>22490</v>
      </c>
      <c r="P363" s="205"/>
      <c r="Q363" s="205"/>
      <c r="R363" s="205"/>
      <c r="S363" s="205">
        <v>22212</v>
      </c>
      <c r="T363" s="205"/>
      <c r="U363" s="205"/>
      <c r="V363" s="205"/>
      <c r="W363" s="205">
        <v>22152</v>
      </c>
      <c r="X363" s="205"/>
      <c r="Y363" s="205"/>
      <c r="Z363" s="205"/>
      <c r="AA363" s="292">
        <v>21658</v>
      </c>
      <c r="AB363" s="292"/>
      <c r="AC363" s="292"/>
      <c r="AD363" s="293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</row>
    <row r="364" spans="1:72" ht="15.95" customHeight="1">
      <c r="A364" s="340"/>
      <c r="B364" s="838"/>
      <c r="C364" s="286" t="s">
        <v>114</v>
      </c>
      <c r="D364" s="286"/>
      <c r="E364" s="286"/>
      <c r="F364" s="286"/>
      <c r="G364" s="286"/>
      <c r="H364" s="287" t="s">
        <v>54</v>
      </c>
      <c r="I364" s="287"/>
      <c r="J364" s="288"/>
      <c r="K364" s="205">
        <v>4453</v>
      </c>
      <c r="L364" s="205"/>
      <c r="M364" s="205"/>
      <c r="N364" s="205"/>
      <c r="O364" s="205">
        <v>5532</v>
      </c>
      <c r="P364" s="205"/>
      <c r="Q364" s="205"/>
      <c r="R364" s="205"/>
      <c r="S364" s="205">
        <v>7017</v>
      </c>
      <c r="T364" s="205"/>
      <c r="U364" s="205"/>
      <c r="V364" s="205"/>
      <c r="W364" s="205">
        <v>8784</v>
      </c>
      <c r="X364" s="205"/>
      <c r="Y364" s="205"/>
      <c r="Z364" s="205"/>
      <c r="AA364" s="292">
        <v>9656</v>
      </c>
      <c r="AB364" s="292"/>
      <c r="AC364" s="292"/>
      <c r="AD364" s="293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</row>
    <row r="365" spans="1:72" ht="15.95" customHeight="1">
      <c r="A365" s="340"/>
      <c r="B365" s="837" t="s">
        <v>115</v>
      </c>
      <c r="C365" s="55"/>
      <c r="D365" s="289" t="s">
        <v>112</v>
      </c>
      <c r="E365" s="289"/>
      <c r="F365" s="289"/>
      <c r="G365" s="289"/>
      <c r="H365" s="289"/>
      <c r="I365" s="289"/>
      <c r="J365" s="45"/>
      <c r="K365" s="206">
        <v>13.334220949971707</v>
      </c>
      <c r="L365" s="206"/>
      <c r="M365" s="206"/>
      <c r="N365" s="206"/>
      <c r="O365" s="206">
        <v>14.033366045142296</v>
      </c>
      <c r="P365" s="206"/>
      <c r="Q365" s="206"/>
      <c r="R365" s="206"/>
      <c r="S365" s="206">
        <v>14.5</v>
      </c>
      <c r="T365" s="206"/>
      <c r="U365" s="206"/>
      <c r="V365" s="206"/>
      <c r="W365" s="206">
        <v>14.321322735203701</v>
      </c>
      <c r="X365" s="206"/>
      <c r="Y365" s="206"/>
      <c r="Z365" s="206"/>
      <c r="AA365" s="448">
        <f>AA362/AA361*100</f>
        <v>13.69746559693959</v>
      </c>
      <c r="AB365" s="448"/>
      <c r="AC365" s="448"/>
      <c r="AD365" s="449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</row>
    <row r="366" spans="1:72" ht="15.95" customHeight="1">
      <c r="A366" s="340"/>
      <c r="B366" s="838"/>
      <c r="C366" s="56"/>
      <c r="D366" s="273" t="s">
        <v>113</v>
      </c>
      <c r="E366" s="273"/>
      <c r="F366" s="273"/>
      <c r="G366" s="273"/>
      <c r="H366" s="273"/>
      <c r="I366" s="273"/>
      <c r="J366" s="47"/>
      <c r="K366" s="206">
        <v>71.840362147588451</v>
      </c>
      <c r="L366" s="206"/>
      <c r="M366" s="206"/>
      <c r="N366" s="206"/>
      <c r="O366" s="206">
        <v>68.970804710500488</v>
      </c>
      <c r="P366" s="206"/>
      <c r="Q366" s="206"/>
      <c r="R366" s="206"/>
      <c r="S366" s="206">
        <v>64.900000000000006</v>
      </c>
      <c r="T366" s="206"/>
      <c r="U366" s="206"/>
      <c r="V366" s="206"/>
      <c r="W366" s="206">
        <v>61.350984573628388</v>
      </c>
      <c r="X366" s="206"/>
      <c r="Y366" s="206"/>
      <c r="Z366" s="206"/>
      <c r="AA366" s="448">
        <f>AA363/AA361*100</f>
        <v>57.536794006694649</v>
      </c>
      <c r="AB366" s="448"/>
      <c r="AC366" s="448"/>
      <c r="AD366" s="449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</row>
    <row r="367" spans="1:72" ht="15.95" customHeight="1">
      <c r="A367" s="340"/>
      <c r="B367" s="839"/>
      <c r="C367" s="57"/>
      <c r="D367" s="332" t="s">
        <v>114</v>
      </c>
      <c r="E367" s="332"/>
      <c r="F367" s="332"/>
      <c r="G367" s="332"/>
      <c r="H367" s="332"/>
      <c r="I367" s="332"/>
      <c r="J367" s="49"/>
      <c r="K367" s="206">
        <v>14.822088340045934</v>
      </c>
      <c r="L367" s="206"/>
      <c r="M367" s="206"/>
      <c r="N367" s="206"/>
      <c r="O367" s="206">
        <v>16.965161923454367</v>
      </c>
      <c r="P367" s="206"/>
      <c r="Q367" s="206"/>
      <c r="R367" s="206"/>
      <c r="S367" s="206">
        <v>20.5</v>
      </c>
      <c r="T367" s="206"/>
      <c r="U367" s="206"/>
      <c r="V367" s="206"/>
      <c r="W367" s="206">
        <v>24.327692691167918</v>
      </c>
      <c r="X367" s="206"/>
      <c r="Y367" s="206"/>
      <c r="Z367" s="206"/>
      <c r="AA367" s="448">
        <f>AA364/AA361*100</f>
        <v>25.652197013973755</v>
      </c>
      <c r="AB367" s="448"/>
      <c r="AC367" s="448"/>
      <c r="AD367" s="449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</row>
    <row r="368" spans="1:72" ht="15.95" customHeight="1">
      <c r="A368" s="340"/>
      <c r="B368" s="50"/>
      <c r="C368" s="273" t="s">
        <v>116</v>
      </c>
      <c r="D368" s="273"/>
      <c r="E368" s="273"/>
      <c r="F368" s="273"/>
      <c r="G368" s="273"/>
      <c r="H368" s="273"/>
      <c r="I368" s="273"/>
      <c r="J368" s="47"/>
      <c r="K368" s="206">
        <v>18.560904415512208</v>
      </c>
      <c r="L368" s="206"/>
      <c r="M368" s="206"/>
      <c r="N368" s="206"/>
      <c r="O368" s="206">
        <v>20.346820809248555</v>
      </c>
      <c r="P368" s="206"/>
      <c r="Q368" s="206"/>
      <c r="R368" s="206"/>
      <c r="S368" s="206">
        <v>22.4</v>
      </c>
      <c r="T368" s="206"/>
      <c r="U368" s="206"/>
      <c r="V368" s="206"/>
      <c r="W368" s="206">
        <v>23.343264716504152</v>
      </c>
      <c r="X368" s="206"/>
      <c r="Y368" s="206"/>
      <c r="Z368" s="206"/>
      <c r="AA368" s="448">
        <f>AA362/AA363*100</f>
        <v>23.806445655185151</v>
      </c>
      <c r="AB368" s="448"/>
      <c r="AC368" s="448"/>
      <c r="AD368" s="449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</row>
    <row r="369" spans="1:72" ht="15.95" customHeight="1">
      <c r="A369" s="340"/>
      <c r="B369" s="50"/>
      <c r="C369" s="273" t="s">
        <v>117</v>
      </c>
      <c r="D369" s="273"/>
      <c r="E369" s="273"/>
      <c r="F369" s="273"/>
      <c r="G369" s="273"/>
      <c r="H369" s="273"/>
      <c r="I369" s="273"/>
      <c r="J369" s="47"/>
      <c r="K369" s="206">
        <v>20.631978872260575</v>
      </c>
      <c r="L369" s="206"/>
      <c r="M369" s="206"/>
      <c r="N369" s="206"/>
      <c r="O369" s="206">
        <v>24.59759893285905</v>
      </c>
      <c r="P369" s="206"/>
      <c r="Q369" s="206"/>
      <c r="R369" s="206"/>
      <c r="S369" s="206">
        <v>31.6</v>
      </c>
      <c r="T369" s="206"/>
      <c r="U369" s="206"/>
      <c r="V369" s="206"/>
      <c r="W369" s="206">
        <v>39.653304442036834</v>
      </c>
      <c r="X369" s="206"/>
      <c r="Y369" s="206"/>
      <c r="Z369" s="206"/>
      <c r="AA369" s="448">
        <f>AA364/AA363*100</f>
        <v>44.583987441130297</v>
      </c>
      <c r="AB369" s="448"/>
      <c r="AC369" s="448"/>
      <c r="AD369" s="449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</row>
    <row r="370" spans="1:72" ht="15.95" customHeight="1">
      <c r="A370" s="340"/>
      <c r="B370" s="50"/>
      <c r="C370" s="273" t="s">
        <v>118</v>
      </c>
      <c r="D370" s="273"/>
      <c r="E370" s="273"/>
      <c r="F370" s="273"/>
      <c r="G370" s="273"/>
      <c r="H370" s="273"/>
      <c r="I370" s="273"/>
      <c r="J370" s="47"/>
      <c r="K370" s="206">
        <v>39.192883287772787</v>
      </c>
      <c r="L370" s="206"/>
      <c r="M370" s="206"/>
      <c r="N370" s="206"/>
      <c r="O370" s="206">
        <v>44.944419742107605</v>
      </c>
      <c r="P370" s="206"/>
      <c r="Q370" s="206"/>
      <c r="R370" s="206"/>
      <c r="S370" s="206">
        <v>54</v>
      </c>
      <c r="T370" s="206"/>
      <c r="U370" s="206"/>
      <c r="V370" s="206"/>
      <c r="W370" s="206">
        <v>62.996569158540993</v>
      </c>
      <c r="X370" s="206"/>
      <c r="Y370" s="206"/>
      <c r="Z370" s="206"/>
      <c r="AA370" s="448">
        <f>(AA362+AA364)/AA363*100</f>
        <v>68.390433096315448</v>
      </c>
      <c r="AB370" s="448"/>
      <c r="AC370" s="448"/>
      <c r="AD370" s="449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</row>
    <row r="371" spans="1:72" ht="15.95" customHeight="1">
      <c r="A371" s="836"/>
      <c r="B371" s="58"/>
      <c r="C371" s="224" t="s">
        <v>119</v>
      </c>
      <c r="D371" s="224"/>
      <c r="E371" s="224"/>
      <c r="F371" s="224"/>
      <c r="G371" s="224"/>
      <c r="H371" s="224"/>
      <c r="I371" s="224"/>
      <c r="J371" s="59"/>
      <c r="K371" s="242">
        <v>111.15826260609087</v>
      </c>
      <c r="L371" s="242"/>
      <c r="M371" s="242"/>
      <c r="N371" s="242"/>
      <c r="O371" s="242">
        <v>120.8916083916084</v>
      </c>
      <c r="P371" s="242"/>
      <c r="Q371" s="242"/>
      <c r="R371" s="242"/>
      <c r="S371" s="242">
        <v>141</v>
      </c>
      <c r="T371" s="242"/>
      <c r="U371" s="242"/>
      <c r="V371" s="242"/>
      <c r="W371" s="242">
        <v>169.87043125120866</v>
      </c>
      <c r="X371" s="242"/>
      <c r="Y371" s="242"/>
      <c r="Z371" s="242"/>
      <c r="AA371" s="983">
        <f>AA364/AA362*100</f>
        <v>187.27695888285493</v>
      </c>
      <c r="AB371" s="983"/>
      <c r="AC371" s="983"/>
      <c r="AD371" s="984"/>
      <c r="AE371" s="3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</row>
    <row r="372" spans="1:72" s="11" customFormat="1" ht="13.5" customHeight="1">
      <c r="A372" s="60" t="s">
        <v>120</v>
      </c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"/>
      <c r="V372" s="5"/>
      <c r="W372" s="5"/>
      <c r="X372" s="5"/>
      <c r="Y372" s="5"/>
      <c r="Z372" s="5"/>
      <c r="AA372" s="5"/>
      <c r="AB372" s="5"/>
      <c r="AC372" s="5"/>
      <c r="AD372" s="42" t="s">
        <v>281</v>
      </c>
      <c r="AE372" s="5"/>
    </row>
    <row r="373" spans="1:72" s="11" customFormat="1" ht="13.5" customHeight="1">
      <c r="A373" s="60" t="s">
        <v>121</v>
      </c>
      <c r="B373" s="56"/>
      <c r="C373" s="56"/>
      <c r="D373" s="56"/>
      <c r="E373" s="56"/>
      <c r="F373" s="56"/>
      <c r="V373" s="56"/>
      <c r="W373" s="56"/>
      <c r="X373" s="56"/>
    </row>
    <row r="374" spans="1:72" s="11" customFormat="1" ht="13.5" customHeight="1">
      <c r="A374" s="56"/>
      <c r="B374" s="56"/>
      <c r="C374" s="439" t="s">
        <v>116</v>
      </c>
      <c r="D374" s="439"/>
      <c r="E374" s="439"/>
      <c r="F374" s="439"/>
      <c r="G374" s="439"/>
      <c r="H374" s="211" t="s">
        <v>283</v>
      </c>
      <c r="I374" s="811" t="s">
        <v>112</v>
      </c>
      <c r="J374" s="811"/>
      <c r="K374" s="811"/>
      <c r="L374" s="811"/>
      <c r="M374" s="811"/>
      <c r="N374" s="811"/>
      <c r="O374" s="211" t="s">
        <v>284</v>
      </c>
      <c r="P374" s="439">
        <v>100</v>
      </c>
      <c r="Q374" s="439"/>
    </row>
    <row r="375" spans="1:72" s="11" customFormat="1" ht="13.5" customHeight="1">
      <c r="A375" s="56"/>
      <c r="B375" s="56"/>
      <c r="C375" s="439"/>
      <c r="D375" s="439"/>
      <c r="E375" s="439"/>
      <c r="F375" s="439"/>
      <c r="G375" s="439"/>
      <c r="H375" s="211"/>
      <c r="I375" s="810" t="s">
        <v>113</v>
      </c>
      <c r="J375" s="810"/>
      <c r="K375" s="810"/>
      <c r="L375" s="810"/>
      <c r="M375" s="810"/>
      <c r="N375" s="810"/>
      <c r="O375" s="211"/>
      <c r="P375" s="439"/>
      <c r="Q375" s="439"/>
    </row>
    <row r="376" spans="1:72" s="11" customFormat="1" ht="13.5" customHeight="1">
      <c r="A376" s="56"/>
      <c r="B376" s="56"/>
      <c r="C376" s="439" t="s">
        <v>117</v>
      </c>
      <c r="D376" s="439"/>
      <c r="E376" s="439"/>
      <c r="F376" s="439"/>
      <c r="G376" s="439"/>
      <c r="H376" s="211" t="s">
        <v>285</v>
      </c>
      <c r="I376" s="811" t="s">
        <v>114</v>
      </c>
      <c r="J376" s="811"/>
      <c r="K376" s="811"/>
      <c r="L376" s="811"/>
      <c r="M376" s="811"/>
      <c r="N376" s="811"/>
      <c r="O376" s="211" t="s">
        <v>286</v>
      </c>
      <c r="P376" s="439">
        <v>100</v>
      </c>
      <c r="Q376" s="439"/>
    </row>
    <row r="377" spans="1:72" s="11" customFormat="1" ht="13.5" customHeight="1">
      <c r="A377" s="56"/>
      <c r="B377" s="56"/>
      <c r="C377" s="439"/>
      <c r="D377" s="439"/>
      <c r="E377" s="439"/>
      <c r="F377" s="439"/>
      <c r="G377" s="439"/>
      <c r="H377" s="211"/>
      <c r="I377" s="810" t="s">
        <v>113</v>
      </c>
      <c r="J377" s="810"/>
      <c r="K377" s="810"/>
      <c r="L377" s="810"/>
      <c r="M377" s="810"/>
      <c r="N377" s="810"/>
      <c r="O377" s="211"/>
      <c r="P377" s="439"/>
      <c r="Q377" s="439"/>
    </row>
    <row r="378" spans="1:72" s="11" customFormat="1" ht="13.5" customHeight="1">
      <c r="A378" s="56"/>
      <c r="B378" s="56"/>
      <c r="C378" s="439" t="s">
        <v>118</v>
      </c>
      <c r="D378" s="439"/>
      <c r="E378" s="439"/>
      <c r="F378" s="439"/>
      <c r="G378" s="439"/>
      <c r="H378" s="211" t="s">
        <v>287</v>
      </c>
      <c r="I378" s="811" t="s">
        <v>122</v>
      </c>
      <c r="J378" s="811"/>
      <c r="K378" s="811"/>
      <c r="L378" s="811"/>
      <c r="M378" s="811"/>
      <c r="N378" s="811"/>
      <c r="O378" s="211" t="s">
        <v>284</v>
      </c>
      <c r="P378" s="439">
        <v>100</v>
      </c>
      <c r="Q378" s="439"/>
    </row>
    <row r="379" spans="1:72" s="11" customFormat="1" ht="13.5" customHeight="1">
      <c r="A379" s="56"/>
      <c r="B379" s="56"/>
      <c r="C379" s="439"/>
      <c r="D379" s="439"/>
      <c r="E379" s="439"/>
      <c r="F379" s="439"/>
      <c r="G379" s="439"/>
      <c r="H379" s="211"/>
      <c r="I379" s="810" t="s">
        <v>113</v>
      </c>
      <c r="J379" s="810"/>
      <c r="K379" s="810"/>
      <c r="L379" s="810"/>
      <c r="M379" s="810"/>
      <c r="N379" s="810"/>
      <c r="O379" s="211"/>
      <c r="P379" s="439"/>
      <c r="Q379" s="439"/>
    </row>
    <row r="380" spans="1:72" s="11" customFormat="1" ht="13.5" customHeight="1">
      <c r="A380" s="56"/>
      <c r="B380" s="56"/>
      <c r="C380" s="439" t="s">
        <v>119</v>
      </c>
      <c r="D380" s="439"/>
      <c r="E380" s="439"/>
      <c r="F380" s="439"/>
      <c r="G380" s="439"/>
      <c r="H380" s="211" t="s">
        <v>285</v>
      </c>
      <c r="I380" s="811" t="s">
        <v>114</v>
      </c>
      <c r="J380" s="811"/>
      <c r="K380" s="811"/>
      <c r="L380" s="811"/>
      <c r="M380" s="811"/>
      <c r="N380" s="811"/>
      <c r="O380" s="211" t="s">
        <v>286</v>
      </c>
      <c r="P380" s="439">
        <v>100</v>
      </c>
      <c r="Q380" s="439"/>
    </row>
    <row r="381" spans="1:72" ht="13.5" customHeight="1">
      <c r="A381" s="56"/>
      <c r="B381" s="56"/>
      <c r="C381" s="439"/>
      <c r="D381" s="439"/>
      <c r="E381" s="439"/>
      <c r="F381" s="439"/>
      <c r="G381" s="439"/>
      <c r="H381" s="211"/>
      <c r="I381" s="810" t="s">
        <v>112</v>
      </c>
      <c r="J381" s="810"/>
      <c r="K381" s="810"/>
      <c r="L381" s="810"/>
      <c r="M381" s="810"/>
      <c r="N381" s="810"/>
      <c r="O381" s="211"/>
      <c r="P381" s="439"/>
      <c r="Q381" s="439"/>
      <c r="R381" s="11"/>
      <c r="S381" s="11"/>
    </row>
    <row r="382" spans="1:72" ht="15.95" customHeight="1">
      <c r="A382" s="56"/>
      <c r="B382" s="56"/>
      <c r="C382" s="10"/>
      <c r="D382" s="10"/>
      <c r="E382" s="10"/>
      <c r="F382" s="10"/>
      <c r="G382" s="10"/>
      <c r="H382" s="22"/>
      <c r="I382" s="61"/>
      <c r="J382" s="61"/>
      <c r="K382" s="61"/>
      <c r="L382" s="61"/>
      <c r="M382" s="61"/>
      <c r="N382" s="61"/>
      <c r="O382" s="22"/>
      <c r="P382" s="10"/>
      <c r="Q382" s="10"/>
      <c r="R382" s="11"/>
      <c r="S382" s="11"/>
    </row>
    <row r="383" spans="1:72" ht="20.100000000000001" customHeight="1">
      <c r="A383" s="14" t="s">
        <v>213</v>
      </c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72" ht="15.95" customHeight="1">
      <c r="A384" s="14"/>
      <c r="B384" s="9" t="s">
        <v>88</v>
      </c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31" ht="20.100000000000001" customHeight="1">
      <c r="A385" s="188" t="s">
        <v>60</v>
      </c>
      <c r="B385" s="189"/>
      <c r="C385" s="189"/>
      <c r="D385" s="189"/>
      <c r="E385" s="190"/>
      <c r="F385" s="62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4"/>
      <c r="U385" s="450" t="s">
        <v>94</v>
      </c>
      <c r="V385" s="450"/>
      <c r="W385" s="450"/>
      <c r="X385" s="450"/>
      <c r="Y385" s="450"/>
      <c r="Z385" s="450"/>
      <c r="AA385" s="450"/>
      <c r="AB385" s="450"/>
      <c r="AC385" s="63"/>
      <c r="AD385" s="63"/>
    </row>
    <row r="386" spans="1:31" ht="20.100000000000001" customHeight="1">
      <c r="A386" s="713"/>
      <c r="B386" s="714"/>
      <c r="C386" s="714"/>
      <c r="D386" s="714"/>
      <c r="E386" s="715"/>
      <c r="F386" s="215" t="s">
        <v>63</v>
      </c>
      <c r="G386" s="680"/>
      <c r="H386" s="680"/>
      <c r="I386" s="680"/>
      <c r="J386" s="712" t="s">
        <v>95</v>
      </c>
      <c r="K386" s="712"/>
      <c r="L386" s="712"/>
      <c r="M386" s="438"/>
      <c r="N386" s="438"/>
      <c r="O386" s="438"/>
      <c r="P386" s="438"/>
      <c r="Q386" s="438"/>
      <c r="R386" s="438"/>
      <c r="S386" s="679"/>
      <c r="T386" s="671"/>
      <c r="U386" s="671"/>
      <c r="V386" s="685"/>
      <c r="W386" s="679"/>
      <c r="X386" s="671"/>
      <c r="Y386" s="671"/>
      <c r="Z386" s="685"/>
      <c r="AA386" s="679"/>
      <c r="AB386" s="671"/>
      <c r="AC386" s="671"/>
      <c r="AD386" s="685"/>
    </row>
    <row r="387" spans="1:31" ht="20.100000000000001" customHeight="1">
      <c r="A387" s="380" t="s">
        <v>218</v>
      </c>
      <c r="B387" s="381"/>
      <c r="C387" s="381"/>
      <c r="D387" s="381"/>
      <c r="E387" s="382"/>
      <c r="F387" s="354"/>
      <c r="G387" s="222"/>
      <c r="H387" s="222"/>
      <c r="I387" s="222"/>
      <c r="J387" s="636" t="s">
        <v>463</v>
      </c>
      <c r="K387" s="636"/>
      <c r="L387" s="636"/>
      <c r="M387" s="636" t="s">
        <v>464</v>
      </c>
      <c r="N387" s="636"/>
      <c r="O387" s="636"/>
      <c r="P387" s="636" t="s">
        <v>466</v>
      </c>
      <c r="Q387" s="636"/>
      <c r="R387" s="636"/>
      <c r="S387" s="656" t="s">
        <v>465</v>
      </c>
      <c r="T387" s="876"/>
      <c r="U387" s="876"/>
      <c r="V387" s="950"/>
      <c r="W387" s="656" t="s">
        <v>467</v>
      </c>
      <c r="X387" s="876"/>
      <c r="Y387" s="876"/>
      <c r="Z387" s="950"/>
      <c r="AA387" s="656" t="s">
        <v>468</v>
      </c>
      <c r="AB387" s="876"/>
      <c r="AC387" s="876"/>
      <c r="AD387" s="950"/>
      <c r="AE387" s="2"/>
    </row>
    <row r="388" spans="1:31" ht="20.100000000000001" customHeight="1">
      <c r="A388" s="444">
        <v>27</v>
      </c>
      <c r="B388" s="445"/>
      <c r="C388" s="445"/>
      <c r="D388" s="445"/>
      <c r="E388" s="446"/>
      <c r="F388" s="702">
        <v>29660</v>
      </c>
      <c r="G388" s="702"/>
      <c r="H388" s="702"/>
      <c r="I388" s="702"/>
      <c r="J388" s="702">
        <v>10652</v>
      </c>
      <c r="K388" s="702"/>
      <c r="L388" s="702"/>
      <c r="M388" s="702">
        <v>7191</v>
      </c>
      <c r="N388" s="702"/>
      <c r="O388" s="702"/>
      <c r="P388" s="702">
        <v>5163</v>
      </c>
      <c r="Q388" s="702"/>
      <c r="R388" s="702"/>
      <c r="S388" s="702">
        <v>4783</v>
      </c>
      <c r="T388" s="702"/>
      <c r="U388" s="702"/>
      <c r="V388" s="702"/>
      <c r="W388" s="702">
        <v>1446</v>
      </c>
      <c r="X388" s="702"/>
      <c r="Y388" s="702"/>
      <c r="Z388" s="702"/>
      <c r="AA388" s="702">
        <v>329</v>
      </c>
      <c r="AB388" s="702"/>
      <c r="AC388" s="702"/>
      <c r="AD388" s="702"/>
    </row>
    <row r="389" spans="1:31" ht="20.100000000000001" customHeight="1">
      <c r="A389" s="199">
        <v>2</v>
      </c>
      <c r="B389" s="200"/>
      <c r="C389" s="200"/>
      <c r="D389" s="200"/>
      <c r="E389" s="201"/>
      <c r="F389" s="701">
        <v>31665</v>
      </c>
      <c r="G389" s="701"/>
      <c r="H389" s="701"/>
      <c r="I389" s="701"/>
      <c r="J389" s="701">
        <v>11821</v>
      </c>
      <c r="K389" s="701"/>
      <c r="L389" s="701"/>
      <c r="M389" s="701">
        <v>7852</v>
      </c>
      <c r="N389" s="701"/>
      <c r="O389" s="701"/>
      <c r="P389" s="701">
        <v>5337</v>
      </c>
      <c r="Q389" s="701"/>
      <c r="R389" s="701"/>
      <c r="S389" s="701">
        <v>4859</v>
      </c>
      <c r="T389" s="701"/>
      <c r="U389" s="701"/>
      <c r="V389" s="701"/>
      <c r="W389" s="701">
        <v>1424</v>
      </c>
      <c r="X389" s="701"/>
      <c r="Y389" s="701"/>
      <c r="Z389" s="701"/>
      <c r="AA389" s="701">
        <v>290</v>
      </c>
      <c r="AB389" s="701"/>
      <c r="AC389" s="701"/>
      <c r="AD389" s="701"/>
      <c r="AE389" s="3"/>
    </row>
    <row r="390" spans="1:31" ht="13.5" customHeight="1">
      <c r="A390" s="65" t="s">
        <v>412</v>
      </c>
      <c r="B390" s="65"/>
      <c r="C390" s="65"/>
      <c r="D390" s="65"/>
      <c r="E390" s="65"/>
      <c r="F390" s="65"/>
      <c r="G390" s="65"/>
      <c r="H390" s="65"/>
      <c r="I390" s="65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41"/>
      <c r="W390" s="41"/>
      <c r="X390" s="41"/>
      <c r="Y390" s="41"/>
      <c r="Z390" s="41"/>
      <c r="AA390" s="41"/>
      <c r="AB390" s="41"/>
      <c r="AC390" s="41"/>
      <c r="AD390" s="41"/>
      <c r="AE390" s="4"/>
    </row>
    <row r="391" spans="1:31" ht="15.95" customHeight="1">
      <c r="A391" s="2"/>
      <c r="B391" s="6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1" ht="20.100000000000001" customHeight="1">
      <c r="A392" s="14" t="s">
        <v>214</v>
      </c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31" ht="15.95" customHeight="1">
      <c r="A393" s="43"/>
      <c r="B393" s="9" t="s">
        <v>483</v>
      </c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31" ht="20.100000000000001" customHeight="1">
      <c r="A394" s="102"/>
      <c r="B394" s="103"/>
      <c r="C394" s="103"/>
      <c r="D394" s="721" t="s">
        <v>302</v>
      </c>
      <c r="E394" s="722"/>
      <c r="F394" s="723"/>
      <c r="G394" s="692" t="s">
        <v>160</v>
      </c>
      <c r="H394" s="693"/>
      <c r="I394" s="694"/>
      <c r="J394" s="646" t="s">
        <v>96</v>
      </c>
      <c r="K394" s="647"/>
      <c r="L394" s="647"/>
      <c r="M394" s="647"/>
      <c r="N394" s="647"/>
      <c r="O394" s="647"/>
      <c r="P394" s="647"/>
      <c r="Q394" s="647"/>
      <c r="R394" s="647"/>
      <c r="S394" s="647"/>
      <c r="T394" s="647"/>
      <c r="U394" s="647"/>
      <c r="V394" s="647"/>
      <c r="W394" s="647"/>
      <c r="X394" s="647"/>
      <c r="Y394" s="647"/>
      <c r="Z394" s="647"/>
      <c r="AA394" s="647"/>
      <c r="AB394" s="647"/>
      <c r="AC394" s="647"/>
      <c r="AD394" s="647"/>
    </row>
    <row r="395" spans="1:31" ht="20.100000000000001" customHeight="1">
      <c r="A395" s="104"/>
      <c r="B395" s="105"/>
      <c r="C395" s="105"/>
      <c r="D395" s="724"/>
      <c r="E395" s="724"/>
      <c r="F395" s="725"/>
      <c r="G395" s="695"/>
      <c r="H395" s="696"/>
      <c r="I395" s="697"/>
      <c r="J395" s="706" t="s">
        <v>160</v>
      </c>
      <c r="K395" s="707"/>
      <c r="L395" s="708"/>
      <c r="M395" s="599" t="s">
        <v>97</v>
      </c>
      <c r="N395" s="600"/>
      <c r="O395" s="600"/>
      <c r="P395" s="600"/>
      <c r="Q395" s="600"/>
      <c r="R395" s="600"/>
      <c r="S395" s="600"/>
      <c r="T395" s="600"/>
      <c r="U395" s="600"/>
      <c r="V395" s="600"/>
      <c r="W395" s="600"/>
      <c r="X395" s="600"/>
      <c r="Y395" s="600"/>
      <c r="Z395" s="600"/>
      <c r="AA395" s="354"/>
      <c r="AB395" s="106"/>
      <c r="AC395" s="107"/>
      <c r="AD395" s="107"/>
    </row>
    <row r="396" spans="1:31" ht="126" customHeight="1">
      <c r="A396" s="72"/>
      <c r="B396" s="108"/>
      <c r="C396" s="56"/>
      <c r="D396" s="56"/>
      <c r="E396" s="56"/>
      <c r="F396" s="95"/>
      <c r="G396" s="695"/>
      <c r="H396" s="696"/>
      <c r="I396" s="697"/>
      <c r="J396" s="695"/>
      <c r="K396" s="696"/>
      <c r="L396" s="697"/>
      <c r="M396" s="615" t="s">
        <v>160</v>
      </c>
      <c r="N396" s="616"/>
      <c r="O396" s="617"/>
      <c r="P396" s="453" t="s">
        <v>323</v>
      </c>
      <c r="Q396" s="454"/>
      <c r="R396" s="455"/>
      <c r="S396" s="453" t="s">
        <v>229</v>
      </c>
      <c r="T396" s="454"/>
      <c r="U396" s="455"/>
      <c r="V396" s="453" t="s">
        <v>230</v>
      </c>
      <c r="W396" s="454"/>
      <c r="X396" s="455"/>
      <c r="Y396" s="453" t="s">
        <v>231</v>
      </c>
      <c r="Z396" s="454"/>
      <c r="AA396" s="455"/>
      <c r="AB396" s="615" t="s">
        <v>160</v>
      </c>
      <c r="AC396" s="616"/>
      <c r="AD396" s="617"/>
    </row>
    <row r="397" spans="1:31" ht="20.100000000000001" customHeight="1">
      <c r="A397" s="709" t="s">
        <v>60</v>
      </c>
      <c r="B397" s="710"/>
      <c r="C397" s="710"/>
      <c r="D397" s="710"/>
      <c r="E397" s="710"/>
      <c r="F397" s="711"/>
      <c r="G397" s="698"/>
      <c r="H397" s="699"/>
      <c r="I397" s="700"/>
      <c r="J397" s="698"/>
      <c r="K397" s="699"/>
      <c r="L397" s="700"/>
      <c r="M397" s="618"/>
      <c r="N397" s="619"/>
      <c r="O397" s="620"/>
      <c r="P397" s="456"/>
      <c r="Q397" s="457"/>
      <c r="R397" s="458"/>
      <c r="S397" s="456"/>
      <c r="T397" s="457"/>
      <c r="U397" s="458"/>
      <c r="V397" s="456"/>
      <c r="W397" s="457"/>
      <c r="X397" s="458"/>
      <c r="Y397" s="456"/>
      <c r="Z397" s="457"/>
      <c r="AA397" s="458"/>
      <c r="AB397" s="618"/>
      <c r="AC397" s="619"/>
      <c r="AD397" s="620"/>
    </row>
    <row r="398" spans="1:31" ht="20.100000000000001" customHeight="1">
      <c r="A398" s="686" t="s">
        <v>331</v>
      </c>
      <c r="B398" s="687"/>
      <c r="C398" s="688"/>
      <c r="D398" s="671" t="s">
        <v>62</v>
      </c>
      <c r="E398" s="671"/>
      <c r="F398" s="685"/>
      <c r="G398" s="275">
        <v>31665</v>
      </c>
      <c r="H398" s="246"/>
      <c r="I398" s="246"/>
      <c r="J398" s="246">
        <v>19639</v>
      </c>
      <c r="K398" s="246"/>
      <c r="L398" s="246"/>
      <c r="M398" s="246">
        <v>18188</v>
      </c>
      <c r="N398" s="246"/>
      <c r="O398" s="246"/>
      <c r="P398" s="246">
        <v>6009</v>
      </c>
      <c r="Q398" s="246"/>
      <c r="R398" s="246"/>
      <c r="S398" s="246">
        <v>9780</v>
      </c>
      <c r="T398" s="246"/>
      <c r="U398" s="246"/>
      <c r="V398" s="246">
        <v>338</v>
      </c>
      <c r="W398" s="246"/>
      <c r="X398" s="246"/>
      <c r="Y398" s="246">
        <v>2061</v>
      </c>
      <c r="Z398" s="246"/>
      <c r="AA398" s="246"/>
      <c r="AB398" s="246">
        <v>1451</v>
      </c>
      <c r="AC398" s="246"/>
      <c r="AD398" s="246"/>
    </row>
    <row r="399" spans="1:31" ht="20.100000000000001" customHeight="1">
      <c r="A399" s="689"/>
      <c r="B399" s="690"/>
      <c r="C399" s="691"/>
      <c r="D399" s="211" t="s">
        <v>98</v>
      </c>
      <c r="E399" s="211"/>
      <c r="F399" s="212"/>
      <c r="G399" s="274">
        <v>72431</v>
      </c>
      <c r="H399" s="191"/>
      <c r="I399" s="191"/>
      <c r="J399" s="191">
        <v>60072</v>
      </c>
      <c r="K399" s="191"/>
      <c r="L399" s="191"/>
      <c r="M399" s="191">
        <v>54047</v>
      </c>
      <c r="N399" s="191"/>
      <c r="O399" s="191"/>
      <c r="P399" s="191">
        <v>12018</v>
      </c>
      <c r="Q399" s="191"/>
      <c r="R399" s="191"/>
      <c r="S399" s="191">
        <v>36243</v>
      </c>
      <c r="T399" s="191"/>
      <c r="U399" s="191"/>
      <c r="V399" s="191">
        <v>778</v>
      </c>
      <c r="W399" s="191"/>
      <c r="X399" s="191"/>
      <c r="Y399" s="191">
        <v>5008</v>
      </c>
      <c r="Z399" s="191"/>
      <c r="AA399" s="191"/>
      <c r="AB399" s="191">
        <v>6025</v>
      </c>
      <c r="AC399" s="191"/>
      <c r="AD399" s="191"/>
    </row>
    <row r="400" spans="1:31" ht="26.25" customHeight="1">
      <c r="A400" s="686" t="s">
        <v>300</v>
      </c>
      <c r="B400" s="687"/>
      <c r="C400" s="688"/>
      <c r="D400" s="671" t="s">
        <v>62</v>
      </c>
      <c r="E400" s="671"/>
      <c r="F400" s="685"/>
      <c r="G400" s="274">
        <v>2848</v>
      </c>
      <c r="H400" s="191"/>
      <c r="I400" s="191"/>
      <c r="J400" s="191">
        <v>2843</v>
      </c>
      <c r="K400" s="191"/>
      <c r="L400" s="191"/>
      <c r="M400" s="191">
        <v>2686</v>
      </c>
      <c r="N400" s="191"/>
      <c r="O400" s="191"/>
      <c r="P400" s="191" t="s">
        <v>492</v>
      </c>
      <c r="Q400" s="191"/>
      <c r="R400" s="191"/>
      <c r="S400" s="191">
        <v>2586</v>
      </c>
      <c r="T400" s="191"/>
      <c r="U400" s="191"/>
      <c r="V400" s="191">
        <v>5</v>
      </c>
      <c r="W400" s="191"/>
      <c r="X400" s="191"/>
      <c r="Y400" s="191">
        <v>95</v>
      </c>
      <c r="Z400" s="191"/>
      <c r="AA400" s="191"/>
      <c r="AB400" s="191">
        <v>157</v>
      </c>
      <c r="AC400" s="191"/>
      <c r="AD400" s="191"/>
    </row>
    <row r="401" spans="1:40" ht="26.25" customHeight="1">
      <c r="A401" s="689"/>
      <c r="B401" s="690"/>
      <c r="C401" s="691"/>
      <c r="D401" s="211" t="s">
        <v>98</v>
      </c>
      <c r="E401" s="211"/>
      <c r="F401" s="212"/>
      <c r="G401" s="274">
        <v>11127</v>
      </c>
      <c r="H401" s="191"/>
      <c r="I401" s="191"/>
      <c r="J401" s="191">
        <v>11104</v>
      </c>
      <c r="K401" s="191"/>
      <c r="L401" s="191"/>
      <c r="M401" s="191">
        <v>10294</v>
      </c>
      <c r="N401" s="191"/>
      <c r="O401" s="191"/>
      <c r="P401" s="191" t="s">
        <v>492</v>
      </c>
      <c r="Q401" s="191"/>
      <c r="R401" s="191"/>
      <c r="S401" s="191">
        <v>10002</v>
      </c>
      <c r="T401" s="191"/>
      <c r="U401" s="191"/>
      <c r="V401" s="191">
        <v>12</v>
      </c>
      <c r="W401" s="191"/>
      <c r="X401" s="191"/>
      <c r="Y401" s="191">
        <v>280</v>
      </c>
      <c r="Z401" s="191"/>
      <c r="AA401" s="191"/>
      <c r="AB401" s="191">
        <v>810</v>
      </c>
      <c r="AC401" s="191"/>
      <c r="AD401" s="191"/>
    </row>
    <row r="402" spans="1:40" ht="26.25" customHeight="1">
      <c r="A402" s="686" t="s">
        <v>301</v>
      </c>
      <c r="B402" s="687"/>
      <c r="C402" s="688"/>
      <c r="D402" s="671" t="s">
        <v>62</v>
      </c>
      <c r="E402" s="671"/>
      <c r="F402" s="685"/>
      <c r="G402" s="274">
        <v>7540</v>
      </c>
      <c r="H402" s="191"/>
      <c r="I402" s="191"/>
      <c r="J402" s="191">
        <v>7523</v>
      </c>
      <c r="K402" s="191"/>
      <c r="L402" s="191"/>
      <c r="M402" s="191">
        <v>7007</v>
      </c>
      <c r="N402" s="191"/>
      <c r="O402" s="191"/>
      <c r="P402" s="191" t="s">
        <v>492</v>
      </c>
      <c r="Q402" s="191"/>
      <c r="R402" s="191"/>
      <c r="S402" s="191">
        <v>6303</v>
      </c>
      <c r="T402" s="191"/>
      <c r="U402" s="191"/>
      <c r="V402" s="191">
        <v>51</v>
      </c>
      <c r="W402" s="191"/>
      <c r="X402" s="191"/>
      <c r="Y402" s="191">
        <v>653</v>
      </c>
      <c r="Z402" s="191"/>
      <c r="AA402" s="191"/>
      <c r="AB402" s="191">
        <v>516</v>
      </c>
      <c r="AC402" s="191"/>
      <c r="AD402" s="191"/>
    </row>
    <row r="403" spans="1:40" ht="26.25" customHeight="1">
      <c r="A403" s="689"/>
      <c r="B403" s="690"/>
      <c r="C403" s="691"/>
      <c r="D403" s="272" t="s">
        <v>98</v>
      </c>
      <c r="E403" s="214"/>
      <c r="F403" s="215"/>
      <c r="G403" s="274">
        <v>29342</v>
      </c>
      <c r="H403" s="191"/>
      <c r="I403" s="191"/>
      <c r="J403" s="191">
        <v>29271</v>
      </c>
      <c r="K403" s="191"/>
      <c r="L403" s="191"/>
      <c r="M403" s="191">
        <v>26672</v>
      </c>
      <c r="N403" s="191"/>
      <c r="O403" s="191"/>
      <c r="P403" s="191" t="s">
        <v>492</v>
      </c>
      <c r="Q403" s="191"/>
      <c r="R403" s="191"/>
      <c r="S403" s="191">
        <v>24674</v>
      </c>
      <c r="T403" s="191"/>
      <c r="U403" s="191"/>
      <c r="V403" s="191">
        <v>135</v>
      </c>
      <c r="W403" s="191"/>
      <c r="X403" s="191"/>
      <c r="Y403" s="191">
        <v>1863</v>
      </c>
      <c r="Z403" s="191"/>
      <c r="AA403" s="191"/>
      <c r="AB403" s="191">
        <v>2599</v>
      </c>
      <c r="AC403" s="191"/>
      <c r="AD403" s="191"/>
    </row>
    <row r="404" spans="1:40" ht="27.75" customHeight="1">
      <c r="A404" s="216" t="s">
        <v>419</v>
      </c>
      <c r="B404" s="217"/>
      <c r="C404" s="218"/>
      <c r="D404" s="211" t="s">
        <v>62</v>
      </c>
      <c r="E404" s="211"/>
      <c r="F404" s="212"/>
      <c r="G404" s="274">
        <v>969</v>
      </c>
      <c r="H404" s="191"/>
      <c r="I404" s="191"/>
      <c r="J404" s="191">
        <v>966</v>
      </c>
      <c r="K404" s="191"/>
      <c r="L404" s="191"/>
      <c r="M404" s="191" t="s">
        <v>496</v>
      </c>
      <c r="N404" s="191"/>
      <c r="O404" s="191"/>
      <c r="P404" s="191" t="s">
        <v>497</v>
      </c>
      <c r="Q404" s="191"/>
      <c r="R404" s="191"/>
      <c r="S404" s="191" t="s">
        <v>498</v>
      </c>
      <c r="T404" s="191"/>
      <c r="U404" s="191"/>
      <c r="V404" s="191" t="s">
        <v>495</v>
      </c>
      <c r="W404" s="191"/>
      <c r="X404" s="191"/>
      <c r="Y404" s="191" t="s">
        <v>495</v>
      </c>
      <c r="Z404" s="191"/>
      <c r="AA404" s="191"/>
      <c r="AB404" s="191">
        <v>966</v>
      </c>
      <c r="AC404" s="191"/>
      <c r="AD404" s="191"/>
    </row>
    <row r="405" spans="1:40" ht="27.75" customHeight="1">
      <c r="A405" s="219"/>
      <c r="B405" s="220"/>
      <c r="C405" s="221"/>
      <c r="D405" s="320" t="s">
        <v>98</v>
      </c>
      <c r="E405" s="320"/>
      <c r="F405" s="335"/>
      <c r="G405" s="336">
        <v>4602</v>
      </c>
      <c r="H405" s="192"/>
      <c r="I405" s="192"/>
      <c r="J405" s="192">
        <v>4587</v>
      </c>
      <c r="K405" s="192"/>
      <c r="L405" s="192"/>
      <c r="M405" s="192" t="s">
        <v>495</v>
      </c>
      <c r="N405" s="192"/>
      <c r="O405" s="192"/>
      <c r="P405" s="192" t="s">
        <v>492</v>
      </c>
      <c r="Q405" s="192"/>
      <c r="R405" s="192"/>
      <c r="S405" s="192" t="s">
        <v>492</v>
      </c>
      <c r="T405" s="192"/>
      <c r="U405" s="192"/>
      <c r="V405" s="192" t="s">
        <v>492</v>
      </c>
      <c r="W405" s="192"/>
      <c r="X405" s="192"/>
      <c r="Y405" s="192" t="s">
        <v>495</v>
      </c>
      <c r="Z405" s="192"/>
      <c r="AA405" s="192"/>
      <c r="AB405" s="192">
        <v>4587</v>
      </c>
      <c r="AC405" s="192"/>
      <c r="AD405" s="192"/>
    </row>
    <row r="406" spans="1:40" s="11" customFormat="1" ht="12.95" customHeight="1">
      <c r="A406" s="10" t="s">
        <v>391</v>
      </c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N406" s="56"/>
    </row>
    <row r="407" spans="1:40" ht="20.10000000000000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40" ht="15.95" customHeight="1">
      <c r="A408" s="109"/>
      <c r="B408" s="109"/>
      <c r="C408" s="109"/>
      <c r="D408" s="109"/>
      <c r="E408" s="109"/>
      <c r="F408" s="109"/>
      <c r="G408" s="109"/>
      <c r="H408" s="109"/>
      <c r="I408" s="109"/>
      <c r="J408" s="110"/>
      <c r="K408" s="110"/>
      <c r="L408" s="110"/>
      <c r="M408" s="110"/>
      <c r="N408" s="110"/>
      <c r="O408" s="110"/>
      <c r="P408" s="110"/>
      <c r="Q408" s="110"/>
      <c r="R408" s="113"/>
      <c r="S408" s="110"/>
      <c r="T408" s="110"/>
      <c r="U408" s="111"/>
      <c r="V408" s="110"/>
      <c r="W408" s="110"/>
      <c r="X408" s="110"/>
      <c r="Z408" s="3"/>
      <c r="AA408" s="4"/>
      <c r="AB408" s="4"/>
      <c r="AC408" s="4"/>
      <c r="AD408" s="77" t="s">
        <v>99</v>
      </c>
      <c r="AE408" s="110"/>
    </row>
    <row r="409" spans="1:40" ht="20.100000000000001" customHeight="1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164"/>
      <c r="T409" s="165"/>
      <c r="U409" s="978" t="s">
        <v>101</v>
      </c>
      <c r="V409" s="978"/>
      <c r="W409" s="978"/>
      <c r="X409" s="978"/>
      <c r="Y409" s="978"/>
      <c r="Z409" s="978"/>
      <c r="AA409" s="978"/>
      <c r="AB409" s="978"/>
      <c r="AC409" s="978"/>
      <c r="AD409" s="574"/>
      <c r="AE409" s="110"/>
    </row>
    <row r="410" spans="1:40" ht="20.100000000000001" customHeight="1">
      <c r="A410" s="233"/>
      <c r="B410" s="234"/>
      <c r="C410" s="235"/>
      <c r="D410" s="258"/>
      <c r="E410" s="258"/>
      <c r="F410" s="259"/>
      <c r="G410" s="333"/>
      <c r="H410" s="333"/>
      <c r="I410" s="334"/>
      <c r="J410" s="333"/>
      <c r="K410" s="333"/>
      <c r="L410" s="334"/>
      <c r="M410" s="813" t="s">
        <v>98</v>
      </c>
      <c r="N410" s="333"/>
      <c r="O410" s="333"/>
      <c r="P410" s="334"/>
      <c r="Q410" s="943" t="s">
        <v>100</v>
      </c>
      <c r="R410" s="944"/>
      <c r="S410" s="944"/>
      <c r="T410" s="945"/>
      <c r="U410" s="236" t="s">
        <v>102</v>
      </c>
      <c r="V410" s="237"/>
      <c r="W410" s="237"/>
      <c r="X410" s="237"/>
      <c r="Y410" s="238"/>
      <c r="Z410" s="237" t="s">
        <v>103</v>
      </c>
      <c r="AA410" s="237"/>
      <c r="AB410" s="237"/>
      <c r="AC410" s="237"/>
      <c r="AD410" s="970"/>
    </row>
    <row r="411" spans="1:40" ht="20.100000000000001" customHeight="1">
      <c r="A411" s="243" t="s">
        <v>469</v>
      </c>
      <c r="B411" s="244"/>
      <c r="C411" s="245"/>
      <c r="D411" s="243" t="s">
        <v>470</v>
      </c>
      <c r="E411" s="244"/>
      <c r="F411" s="245"/>
      <c r="G411" s="244" t="s">
        <v>471</v>
      </c>
      <c r="H411" s="244"/>
      <c r="I411" s="245"/>
      <c r="J411" s="814" t="s">
        <v>454</v>
      </c>
      <c r="K411" s="814"/>
      <c r="L411" s="815"/>
      <c r="M411" s="557"/>
      <c r="N411" s="814"/>
      <c r="O411" s="814"/>
      <c r="P411" s="815"/>
      <c r="Q411" s="946"/>
      <c r="R411" s="947"/>
      <c r="S411" s="947"/>
      <c r="T411" s="948"/>
      <c r="U411" s="239"/>
      <c r="V411" s="240"/>
      <c r="W411" s="240"/>
      <c r="X411" s="240"/>
      <c r="Y411" s="241"/>
      <c r="Z411" s="240"/>
      <c r="AA411" s="240"/>
      <c r="AB411" s="240"/>
      <c r="AC411" s="240"/>
      <c r="AD411" s="971"/>
      <c r="AH411" s="3"/>
    </row>
    <row r="412" spans="1:40" ht="20.100000000000001" customHeight="1">
      <c r="A412" s="256">
        <v>96</v>
      </c>
      <c r="B412" s="256"/>
      <c r="C412" s="256"/>
      <c r="D412" s="256" t="s">
        <v>489</v>
      </c>
      <c r="E412" s="256"/>
      <c r="F412" s="257" t="s">
        <v>484</v>
      </c>
      <c r="G412" s="256" t="s">
        <v>490</v>
      </c>
      <c r="H412" s="256"/>
      <c r="I412" s="257" t="s">
        <v>484</v>
      </c>
      <c r="J412" s="256" t="s">
        <v>491</v>
      </c>
      <c r="K412" s="256"/>
      <c r="L412" s="257" t="s">
        <v>484</v>
      </c>
      <c r="M412" s="256">
        <v>69558</v>
      </c>
      <c r="N412" s="256"/>
      <c r="O412" s="256"/>
      <c r="P412" s="256"/>
      <c r="Q412" s="949">
        <v>2.3450000000000002</v>
      </c>
      <c r="R412" s="949"/>
      <c r="S412" s="949"/>
      <c r="T412" s="949"/>
      <c r="U412" s="972">
        <v>148</v>
      </c>
      <c r="V412" s="972"/>
      <c r="W412" s="972"/>
      <c r="X412" s="972"/>
      <c r="Y412" s="972"/>
      <c r="Z412" s="972">
        <v>115</v>
      </c>
      <c r="AA412" s="972"/>
      <c r="AB412" s="972"/>
      <c r="AC412" s="972"/>
      <c r="AD412" s="973"/>
    </row>
    <row r="413" spans="1:40" ht="20.100000000000001" customHeight="1">
      <c r="A413" s="809">
        <v>62</v>
      </c>
      <c r="B413" s="809"/>
      <c r="C413" s="809"/>
      <c r="D413" s="809">
        <v>16</v>
      </c>
      <c r="E413" s="809"/>
      <c r="F413" s="809"/>
      <c r="G413" s="809">
        <v>3</v>
      </c>
      <c r="H413" s="809"/>
      <c r="I413" s="809"/>
      <c r="J413" s="809">
        <v>1</v>
      </c>
      <c r="K413" s="809"/>
      <c r="L413" s="809"/>
      <c r="M413" s="809">
        <v>72431</v>
      </c>
      <c r="N413" s="809"/>
      <c r="O413" s="809"/>
      <c r="P413" s="809"/>
      <c r="Q413" s="812">
        <v>2.29</v>
      </c>
      <c r="R413" s="812"/>
      <c r="S413" s="812"/>
      <c r="T413" s="812"/>
      <c r="U413" s="974">
        <v>253</v>
      </c>
      <c r="V413" s="974"/>
      <c r="W413" s="974"/>
      <c r="X413" s="974"/>
      <c r="Y413" s="974"/>
      <c r="Z413" s="974">
        <v>157</v>
      </c>
      <c r="AA413" s="974"/>
      <c r="AB413" s="974"/>
      <c r="AC413" s="974"/>
      <c r="AD413" s="975"/>
    </row>
    <row r="414" spans="1:40" ht="13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42"/>
      <c r="V414" s="5"/>
      <c r="W414" s="5"/>
      <c r="X414" s="5"/>
      <c r="Y414" s="5"/>
      <c r="Z414" s="5"/>
      <c r="AA414" s="5"/>
      <c r="AB414" s="5"/>
      <c r="AC414" s="5"/>
      <c r="AD414" s="42" t="s">
        <v>281</v>
      </c>
      <c r="AE414" s="4"/>
      <c r="AF414" s="4"/>
    </row>
    <row r="415" spans="1:40" ht="15.9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40" ht="20.100000000000001" customHeight="1">
      <c r="A416" s="4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31" ht="15.95" customHeight="1">
      <c r="A417" s="112"/>
      <c r="B417" s="98"/>
      <c r="C417" s="9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113"/>
      <c r="Z417" s="113"/>
      <c r="AA417" s="113"/>
      <c r="AB417" s="113"/>
      <c r="AC417" s="113"/>
      <c r="AD417" s="26" t="s">
        <v>99</v>
      </c>
    </row>
    <row r="418" spans="1:31" ht="20.100000000000001" customHeight="1">
      <c r="A418" s="840" t="s">
        <v>104</v>
      </c>
      <c r="B418" s="840"/>
      <c r="C418" s="840"/>
      <c r="D418" s="840"/>
      <c r="E418" s="840"/>
      <c r="F418" s="840"/>
      <c r="G418" s="840"/>
      <c r="H418" s="840"/>
      <c r="I418" s="840"/>
      <c r="J418" s="840"/>
      <c r="K418" s="840"/>
      <c r="L418" s="840"/>
      <c r="M418" s="840"/>
      <c r="N418" s="840"/>
      <c r="O418" s="840"/>
      <c r="P418" s="840"/>
      <c r="Q418" s="840"/>
      <c r="R418" s="840"/>
      <c r="S418" s="840"/>
      <c r="T418" s="840"/>
      <c r="U418" s="840"/>
      <c r="V418" s="840"/>
      <c r="W418" s="840"/>
      <c r="X418" s="840"/>
      <c r="Y418" s="840"/>
      <c r="Z418" s="841"/>
      <c r="AA418" s="623" t="s">
        <v>105</v>
      </c>
      <c r="AB418" s="624"/>
      <c r="AC418" s="609" t="s">
        <v>106</v>
      </c>
      <c r="AD418" s="610"/>
    </row>
    <row r="419" spans="1:31" ht="20.100000000000001" customHeight="1">
      <c r="A419" s="281" t="s">
        <v>107</v>
      </c>
      <c r="B419" s="281"/>
      <c r="C419" s="281"/>
      <c r="D419" s="281"/>
      <c r="E419" s="281"/>
      <c r="F419" s="281"/>
      <c r="G419" s="281"/>
      <c r="H419" s="281"/>
      <c r="I419" s="281"/>
      <c r="J419" s="281"/>
      <c r="K419" s="281"/>
      <c r="L419" s="281"/>
      <c r="M419" s="281"/>
      <c r="N419" s="281"/>
      <c r="O419" s="281"/>
      <c r="P419" s="281"/>
      <c r="Q419" s="281"/>
      <c r="R419" s="281"/>
      <c r="S419" s="281"/>
      <c r="T419" s="281"/>
      <c r="U419" s="281"/>
      <c r="V419" s="281"/>
      <c r="W419" s="281"/>
      <c r="X419" s="281"/>
      <c r="Y419" s="281"/>
      <c r="Z419" s="282"/>
      <c r="AA419" s="623"/>
      <c r="AB419" s="624"/>
      <c r="AC419" s="611"/>
      <c r="AD419" s="612"/>
    </row>
    <row r="420" spans="1:31" ht="126" customHeight="1">
      <c r="A420" s="718" t="s">
        <v>326</v>
      </c>
      <c r="B420" s="719"/>
      <c r="C420" s="720"/>
      <c r="D420" s="459" t="s">
        <v>453</v>
      </c>
      <c r="E420" s="460"/>
      <c r="F420" s="185"/>
      <c r="G420" s="459" t="s">
        <v>325</v>
      </c>
      <c r="H420" s="442"/>
      <c r="I420" s="184" t="s">
        <v>455</v>
      </c>
      <c r="J420" s="185"/>
      <c r="K420" s="459" t="s">
        <v>329</v>
      </c>
      <c r="L420" s="460"/>
      <c r="M420" s="442"/>
      <c r="N420" s="459" t="s">
        <v>330</v>
      </c>
      <c r="O420" s="460"/>
      <c r="P420" s="185"/>
      <c r="Q420" s="511" t="s">
        <v>324</v>
      </c>
      <c r="R420" s="512"/>
      <c r="S420" s="513"/>
      <c r="T420" s="459" t="s">
        <v>327</v>
      </c>
      <c r="U420" s="460"/>
      <c r="V420" s="442"/>
      <c r="W420" s="184" t="s">
        <v>232</v>
      </c>
      <c r="X420" s="442"/>
      <c r="Y420" s="451" t="s">
        <v>328</v>
      </c>
      <c r="Z420" s="452"/>
      <c r="AA420" s="623"/>
      <c r="AB420" s="624"/>
      <c r="AC420" s="611"/>
      <c r="AD420" s="612"/>
    </row>
    <row r="421" spans="1:31" ht="20.100000000000001" customHeight="1">
      <c r="A421" s="461"/>
      <c r="B421" s="462"/>
      <c r="C421" s="187"/>
      <c r="D421" s="461"/>
      <c r="E421" s="462"/>
      <c r="F421" s="187"/>
      <c r="G421" s="461"/>
      <c r="H421" s="443"/>
      <c r="I421" s="186"/>
      <c r="J421" s="187"/>
      <c r="K421" s="461"/>
      <c r="L421" s="462"/>
      <c r="M421" s="443"/>
      <c r="N421" s="461"/>
      <c r="O421" s="462"/>
      <c r="P421" s="187"/>
      <c r="Q421" s="514"/>
      <c r="R421" s="515"/>
      <c r="S421" s="516"/>
      <c r="T421" s="461"/>
      <c r="U421" s="462"/>
      <c r="V421" s="443"/>
      <c r="W421" s="186"/>
      <c r="X421" s="443"/>
      <c r="Y421" s="186"/>
      <c r="Z421" s="443"/>
      <c r="AA421" s="625"/>
      <c r="AB421" s="626"/>
      <c r="AC421" s="613"/>
      <c r="AD421" s="614"/>
    </row>
    <row r="422" spans="1:31" ht="20.100000000000001" customHeight="1">
      <c r="A422" s="246">
        <v>40</v>
      </c>
      <c r="B422" s="246"/>
      <c r="C422" s="246"/>
      <c r="D422" s="246">
        <v>229</v>
      </c>
      <c r="E422" s="246"/>
      <c r="F422" s="246"/>
      <c r="G422" s="246">
        <v>166</v>
      </c>
      <c r="H422" s="246"/>
      <c r="I422" s="246">
        <v>442</v>
      </c>
      <c r="J422" s="246"/>
      <c r="K422" s="246">
        <v>35</v>
      </c>
      <c r="L422" s="246"/>
      <c r="M422" s="246"/>
      <c r="N422" s="246">
        <v>171</v>
      </c>
      <c r="O422" s="246"/>
      <c r="P422" s="246"/>
      <c r="Q422" s="246">
        <v>24</v>
      </c>
      <c r="R422" s="246"/>
      <c r="S422" s="246"/>
      <c r="T422" s="246">
        <v>45</v>
      </c>
      <c r="U422" s="246"/>
      <c r="V422" s="246"/>
      <c r="W422" s="246">
        <v>95</v>
      </c>
      <c r="X422" s="246"/>
      <c r="Y422" s="246">
        <v>204</v>
      </c>
      <c r="Z422" s="246"/>
      <c r="AA422" s="246">
        <v>155</v>
      </c>
      <c r="AB422" s="246"/>
      <c r="AC422" s="621">
        <v>11821</v>
      </c>
      <c r="AD422" s="622"/>
    </row>
    <row r="423" spans="1:31" ht="20.100000000000001" customHeight="1">
      <c r="A423" s="191">
        <v>160</v>
      </c>
      <c r="B423" s="191"/>
      <c r="C423" s="191"/>
      <c r="D423" s="191">
        <v>687</v>
      </c>
      <c r="E423" s="191"/>
      <c r="F423" s="191"/>
      <c r="G423" s="183">
        <v>969</v>
      </c>
      <c r="H423" s="183"/>
      <c r="I423" s="183">
        <v>2061</v>
      </c>
      <c r="J423" s="183"/>
      <c r="K423" s="191">
        <v>112</v>
      </c>
      <c r="L423" s="191"/>
      <c r="M423" s="191"/>
      <c r="N423" s="191">
        <v>768</v>
      </c>
      <c r="O423" s="191"/>
      <c r="P423" s="191"/>
      <c r="Q423" s="191">
        <v>113</v>
      </c>
      <c r="R423" s="191"/>
      <c r="S423" s="191"/>
      <c r="T423" s="191">
        <v>297</v>
      </c>
      <c r="U423" s="191"/>
      <c r="V423" s="191"/>
      <c r="W423" s="191">
        <v>199</v>
      </c>
      <c r="X423" s="191"/>
      <c r="Y423" s="191">
        <v>659</v>
      </c>
      <c r="Z423" s="191"/>
      <c r="AA423" s="191">
        <v>384</v>
      </c>
      <c r="AB423" s="191"/>
      <c r="AC423" s="183">
        <v>11821</v>
      </c>
      <c r="AD423" s="507"/>
    </row>
    <row r="424" spans="1:31" ht="26.25" customHeight="1">
      <c r="A424" s="191" t="s">
        <v>492</v>
      </c>
      <c r="B424" s="191"/>
      <c r="C424" s="191"/>
      <c r="D424" s="191" t="s">
        <v>493</v>
      </c>
      <c r="E424" s="191"/>
      <c r="F424" s="191"/>
      <c r="G424" s="191">
        <v>27</v>
      </c>
      <c r="H424" s="191"/>
      <c r="I424" s="191">
        <v>48</v>
      </c>
      <c r="J424" s="191"/>
      <c r="K424" s="191">
        <v>3</v>
      </c>
      <c r="L424" s="191"/>
      <c r="M424" s="191"/>
      <c r="N424" s="191">
        <v>35</v>
      </c>
      <c r="O424" s="191"/>
      <c r="P424" s="191"/>
      <c r="Q424" s="191">
        <v>3</v>
      </c>
      <c r="R424" s="191"/>
      <c r="S424" s="191"/>
      <c r="T424" s="191">
        <v>20</v>
      </c>
      <c r="U424" s="191"/>
      <c r="V424" s="191"/>
      <c r="W424" s="191" t="s">
        <v>492</v>
      </c>
      <c r="X424" s="191"/>
      <c r="Y424" s="191">
        <v>21</v>
      </c>
      <c r="Z424" s="191"/>
      <c r="AA424" s="191">
        <v>5</v>
      </c>
      <c r="AB424" s="191"/>
      <c r="AC424" s="191" t="s">
        <v>494</v>
      </c>
      <c r="AD424" s="504"/>
    </row>
    <row r="425" spans="1:31" ht="26.25" customHeight="1">
      <c r="A425" s="191" t="s">
        <v>492</v>
      </c>
      <c r="B425" s="191"/>
      <c r="C425" s="191"/>
      <c r="D425" s="191" t="s">
        <v>492</v>
      </c>
      <c r="E425" s="191"/>
      <c r="F425" s="191"/>
      <c r="G425" s="183">
        <v>158</v>
      </c>
      <c r="H425" s="183"/>
      <c r="I425" s="191">
        <v>236</v>
      </c>
      <c r="J425" s="191"/>
      <c r="K425" s="191">
        <v>14</v>
      </c>
      <c r="L425" s="191"/>
      <c r="M425" s="191"/>
      <c r="N425" s="191">
        <v>164</v>
      </c>
      <c r="O425" s="191"/>
      <c r="P425" s="191"/>
      <c r="Q425" s="191">
        <v>23</v>
      </c>
      <c r="R425" s="191"/>
      <c r="S425" s="191"/>
      <c r="T425" s="191">
        <v>137</v>
      </c>
      <c r="U425" s="191"/>
      <c r="V425" s="191"/>
      <c r="W425" s="191" t="s">
        <v>492</v>
      </c>
      <c r="X425" s="191"/>
      <c r="Y425" s="191">
        <v>78</v>
      </c>
      <c r="Z425" s="191"/>
      <c r="AA425" s="191">
        <v>23</v>
      </c>
      <c r="AB425" s="191"/>
      <c r="AC425" s="191" t="s">
        <v>492</v>
      </c>
      <c r="AD425" s="504"/>
    </row>
    <row r="426" spans="1:31" ht="26.25" customHeight="1">
      <c r="A426" s="191" t="s">
        <v>492</v>
      </c>
      <c r="B426" s="191"/>
      <c r="C426" s="191"/>
      <c r="D426" s="191" t="s">
        <v>492</v>
      </c>
      <c r="E426" s="191"/>
      <c r="F426" s="191"/>
      <c r="G426" s="191">
        <v>96</v>
      </c>
      <c r="H426" s="191"/>
      <c r="I426" s="191">
        <v>199</v>
      </c>
      <c r="J426" s="191"/>
      <c r="K426" s="191">
        <v>8</v>
      </c>
      <c r="L426" s="191"/>
      <c r="M426" s="191"/>
      <c r="N426" s="191">
        <v>109</v>
      </c>
      <c r="O426" s="191"/>
      <c r="P426" s="191"/>
      <c r="Q426" s="191">
        <v>3</v>
      </c>
      <c r="R426" s="191"/>
      <c r="S426" s="191"/>
      <c r="T426" s="191">
        <v>36</v>
      </c>
      <c r="U426" s="191"/>
      <c r="V426" s="191"/>
      <c r="W426" s="191" t="s">
        <v>492</v>
      </c>
      <c r="X426" s="191"/>
      <c r="Y426" s="191">
        <v>65</v>
      </c>
      <c r="Z426" s="191"/>
      <c r="AA426" s="191">
        <v>15</v>
      </c>
      <c r="AB426" s="191"/>
      <c r="AC426" s="191">
        <v>2</v>
      </c>
      <c r="AD426" s="504"/>
    </row>
    <row r="427" spans="1:31" ht="26.25" customHeight="1">
      <c r="A427" s="191" t="s">
        <v>492</v>
      </c>
      <c r="B427" s="191"/>
      <c r="C427" s="191"/>
      <c r="D427" s="191" t="s">
        <v>492</v>
      </c>
      <c r="E427" s="191"/>
      <c r="F427" s="191"/>
      <c r="G427" s="183">
        <v>571</v>
      </c>
      <c r="H427" s="183"/>
      <c r="I427" s="183">
        <v>994</v>
      </c>
      <c r="J427" s="183"/>
      <c r="K427" s="191">
        <v>29</v>
      </c>
      <c r="L427" s="191"/>
      <c r="M427" s="191"/>
      <c r="N427" s="191">
        <v>501</v>
      </c>
      <c r="O427" s="191"/>
      <c r="P427" s="191"/>
      <c r="Q427" s="191">
        <v>23</v>
      </c>
      <c r="R427" s="191"/>
      <c r="S427" s="191"/>
      <c r="T427" s="191">
        <v>246</v>
      </c>
      <c r="U427" s="191"/>
      <c r="V427" s="191"/>
      <c r="W427" s="191" t="s">
        <v>495</v>
      </c>
      <c r="X427" s="191"/>
      <c r="Y427" s="191">
        <v>235</v>
      </c>
      <c r="Z427" s="191"/>
      <c r="AA427" s="191">
        <v>69</v>
      </c>
      <c r="AB427" s="191"/>
      <c r="AC427" s="191">
        <v>2</v>
      </c>
      <c r="AD427" s="504"/>
    </row>
    <row r="428" spans="1:31" ht="27.75" customHeight="1">
      <c r="A428" s="191" t="s">
        <v>500</v>
      </c>
      <c r="B428" s="191"/>
      <c r="C428" s="191"/>
      <c r="D428" s="191" t="s">
        <v>497</v>
      </c>
      <c r="E428" s="191"/>
      <c r="F428" s="191"/>
      <c r="G428" s="191">
        <v>166</v>
      </c>
      <c r="H428" s="191"/>
      <c r="I428" s="191">
        <v>442</v>
      </c>
      <c r="J428" s="191"/>
      <c r="K428" s="191" t="s">
        <v>497</v>
      </c>
      <c r="L428" s="191"/>
      <c r="M428" s="191"/>
      <c r="N428" s="191">
        <v>155</v>
      </c>
      <c r="O428" s="191"/>
      <c r="P428" s="191"/>
      <c r="Q428" s="191">
        <v>5</v>
      </c>
      <c r="R428" s="191"/>
      <c r="S428" s="191"/>
      <c r="T428" s="191">
        <v>45</v>
      </c>
      <c r="U428" s="191"/>
      <c r="V428" s="191"/>
      <c r="W428" s="191" t="s">
        <v>495</v>
      </c>
      <c r="X428" s="191"/>
      <c r="Y428" s="191">
        <v>153</v>
      </c>
      <c r="Z428" s="191"/>
      <c r="AA428" s="191">
        <v>3</v>
      </c>
      <c r="AB428" s="191"/>
      <c r="AC428" s="183" t="s">
        <v>495</v>
      </c>
      <c r="AD428" s="507"/>
    </row>
    <row r="429" spans="1:31" ht="27.75" customHeight="1">
      <c r="A429" s="192" t="s">
        <v>495</v>
      </c>
      <c r="B429" s="192"/>
      <c r="C429" s="192"/>
      <c r="D429" s="192" t="s">
        <v>495</v>
      </c>
      <c r="E429" s="192"/>
      <c r="F429" s="192"/>
      <c r="G429" s="328">
        <v>969</v>
      </c>
      <c r="H429" s="328"/>
      <c r="I429" s="328">
        <v>2061</v>
      </c>
      <c r="J429" s="328"/>
      <c r="K429" s="192" t="s">
        <v>492</v>
      </c>
      <c r="L429" s="192"/>
      <c r="M429" s="192"/>
      <c r="N429" s="192">
        <v>697</v>
      </c>
      <c r="O429" s="192"/>
      <c r="P429" s="192"/>
      <c r="Q429" s="192">
        <v>33</v>
      </c>
      <c r="R429" s="192"/>
      <c r="S429" s="192"/>
      <c r="T429" s="192">
        <v>297</v>
      </c>
      <c r="U429" s="192"/>
      <c r="V429" s="192"/>
      <c r="W429" s="192" t="s">
        <v>500</v>
      </c>
      <c r="X429" s="192"/>
      <c r="Y429" s="192">
        <v>530</v>
      </c>
      <c r="Z429" s="192"/>
      <c r="AA429" s="192">
        <v>15</v>
      </c>
      <c r="AB429" s="192"/>
      <c r="AC429" s="328" t="s">
        <v>497</v>
      </c>
      <c r="AD429" s="510"/>
    </row>
    <row r="430" spans="1:31" ht="12.95" customHeight="1">
      <c r="U430" s="5"/>
      <c r="V430" s="5"/>
      <c r="W430" s="5"/>
      <c r="X430" s="5"/>
      <c r="Y430" s="5"/>
      <c r="Z430" s="5"/>
      <c r="AA430" s="5"/>
      <c r="AB430" s="5"/>
      <c r="AC430" s="5"/>
      <c r="AD430" s="42" t="s">
        <v>281</v>
      </c>
      <c r="AE430" s="111"/>
    </row>
    <row r="431" spans="1: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1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20.100000000000001" customHeight="1">
      <c r="A433" s="14" t="s">
        <v>123</v>
      </c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30" ht="15.95" customHeight="1">
      <c r="A434" s="14"/>
      <c r="B434" s="9" t="s">
        <v>88</v>
      </c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AD434" s="26" t="s">
        <v>99</v>
      </c>
    </row>
    <row r="435" spans="1:30" ht="15.95" customHeight="1">
      <c r="A435" s="188" t="s">
        <v>60</v>
      </c>
      <c r="B435" s="189"/>
      <c r="C435" s="189"/>
      <c r="D435" s="189"/>
      <c r="E435" s="190"/>
      <c r="F435" s="276" t="s">
        <v>63</v>
      </c>
      <c r="G435" s="276"/>
      <c r="H435" s="276"/>
      <c r="I435" s="276"/>
      <c r="J435" s="276"/>
      <c r="K435" s="508" t="s">
        <v>332</v>
      </c>
      <c r="L435" s="508"/>
      <c r="M435" s="508"/>
      <c r="N435" s="508"/>
      <c r="O435" s="508"/>
      <c r="P435" s="508" t="s">
        <v>392</v>
      </c>
      <c r="Q435" s="508"/>
      <c r="R435" s="508"/>
      <c r="S435" s="508"/>
      <c r="T435" s="508"/>
      <c r="U435" s="362" t="s">
        <v>393</v>
      </c>
      <c r="V435" s="363"/>
      <c r="W435" s="363"/>
      <c r="X435" s="363"/>
      <c r="Y435" s="605"/>
      <c r="Z435" s="276" t="s">
        <v>124</v>
      </c>
      <c r="AA435" s="276"/>
      <c r="AB435" s="276"/>
      <c r="AC435" s="276"/>
      <c r="AD435" s="505"/>
    </row>
    <row r="436" spans="1:30" ht="15.95" customHeight="1">
      <c r="A436" s="607"/>
      <c r="B436" s="608"/>
      <c r="C436" s="608"/>
      <c r="D436" s="608"/>
      <c r="E436" s="608"/>
      <c r="F436" s="222"/>
      <c r="G436" s="222"/>
      <c r="H436" s="222"/>
      <c r="I436" s="222"/>
      <c r="J436" s="222"/>
      <c r="K436" s="509"/>
      <c r="L436" s="509"/>
      <c r="M436" s="509"/>
      <c r="N436" s="509"/>
      <c r="O436" s="509"/>
      <c r="P436" s="509"/>
      <c r="Q436" s="509"/>
      <c r="R436" s="509"/>
      <c r="S436" s="509"/>
      <c r="T436" s="509"/>
      <c r="U436" s="365"/>
      <c r="V436" s="366"/>
      <c r="W436" s="366"/>
      <c r="X436" s="366"/>
      <c r="Y436" s="606"/>
      <c r="Z436" s="222"/>
      <c r="AA436" s="222"/>
      <c r="AB436" s="222"/>
      <c r="AC436" s="222"/>
      <c r="AD436" s="506"/>
    </row>
    <row r="437" spans="1:30" s="114" customFormat="1" ht="15.95" customHeight="1">
      <c r="A437" s="175" t="s">
        <v>218</v>
      </c>
      <c r="B437" s="176"/>
      <c r="C437" s="176"/>
      <c r="D437" s="176"/>
      <c r="E437" s="176"/>
      <c r="F437" s="368" t="s">
        <v>62</v>
      </c>
      <c r="G437" s="368"/>
      <c r="H437" s="222" t="s">
        <v>98</v>
      </c>
      <c r="I437" s="222"/>
      <c r="J437" s="222"/>
      <c r="K437" s="368" t="s">
        <v>62</v>
      </c>
      <c r="L437" s="368"/>
      <c r="M437" s="222" t="s">
        <v>98</v>
      </c>
      <c r="N437" s="222"/>
      <c r="O437" s="222"/>
      <c r="P437" s="368" t="s">
        <v>62</v>
      </c>
      <c r="Q437" s="368"/>
      <c r="R437" s="222" t="s">
        <v>98</v>
      </c>
      <c r="S437" s="222"/>
      <c r="T437" s="222"/>
      <c r="U437" s="368" t="s">
        <v>62</v>
      </c>
      <c r="V437" s="368"/>
      <c r="W437" s="222" t="s">
        <v>98</v>
      </c>
      <c r="X437" s="222"/>
      <c r="Y437" s="222"/>
      <c r="Z437" s="368" t="s">
        <v>62</v>
      </c>
      <c r="AA437" s="368"/>
      <c r="AB437" s="222" t="s">
        <v>98</v>
      </c>
      <c r="AC437" s="222"/>
      <c r="AD437" s="506"/>
    </row>
    <row r="438" spans="1:30" ht="20.100000000000001" customHeight="1">
      <c r="A438" s="444">
        <v>27</v>
      </c>
      <c r="B438" s="445"/>
      <c r="C438" s="445"/>
      <c r="D438" s="445"/>
      <c r="E438" s="446"/>
      <c r="F438" s="409">
        <v>33</v>
      </c>
      <c r="G438" s="409"/>
      <c r="H438" s="409">
        <v>1277</v>
      </c>
      <c r="I438" s="409"/>
      <c r="J438" s="409"/>
      <c r="K438" s="409">
        <v>9</v>
      </c>
      <c r="L438" s="409"/>
      <c r="M438" s="409">
        <v>301</v>
      </c>
      <c r="N438" s="409"/>
      <c r="O438" s="409"/>
      <c r="P438" s="409">
        <v>3</v>
      </c>
      <c r="Q438" s="409"/>
      <c r="R438" s="409">
        <v>341</v>
      </c>
      <c r="S438" s="409"/>
      <c r="T438" s="409"/>
      <c r="U438" s="409">
        <v>20</v>
      </c>
      <c r="V438" s="409"/>
      <c r="W438" s="409">
        <v>634</v>
      </c>
      <c r="X438" s="409"/>
      <c r="Y438" s="409"/>
      <c r="Z438" s="223">
        <v>1</v>
      </c>
      <c r="AA438" s="223"/>
      <c r="AB438" s="223">
        <v>1</v>
      </c>
      <c r="AC438" s="223"/>
      <c r="AD438" s="465"/>
    </row>
    <row r="439" spans="1:30" ht="20.100000000000001" customHeight="1">
      <c r="A439" s="199">
        <v>2</v>
      </c>
      <c r="B439" s="200"/>
      <c r="C439" s="200"/>
      <c r="D439" s="200"/>
      <c r="E439" s="201"/>
      <c r="F439" s="225">
        <v>28</v>
      </c>
      <c r="G439" s="225"/>
      <c r="H439" s="225">
        <v>1322</v>
      </c>
      <c r="I439" s="225"/>
      <c r="J439" s="225"/>
      <c r="K439" s="225">
        <v>7</v>
      </c>
      <c r="L439" s="225"/>
      <c r="M439" s="225">
        <v>279</v>
      </c>
      <c r="N439" s="225"/>
      <c r="O439" s="225"/>
      <c r="P439" s="225">
        <v>4</v>
      </c>
      <c r="Q439" s="225"/>
      <c r="R439" s="225">
        <v>339</v>
      </c>
      <c r="S439" s="225"/>
      <c r="T439" s="225"/>
      <c r="U439" s="225">
        <v>16</v>
      </c>
      <c r="V439" s="225"/>
      <c r="W439" s="225">
        <v>703</v>
      </c>
      <c r="X439" s="225"/>
      <c r="Y439" s="225"/>
      <c r="Z439" s="479">
        <v>1</v>
      </c>
      <c r="AA439" s="479"/>
      <c r="AB439" s="502">
        <v>1</v>
      </c>
      <c r="AC439" s="502"/>
      <c r="AD439" s="503"/>
    </row>
    <row r="440" spans="1:30" ht="12.9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5"/>
      <c r="V440" s="5"/>
      <c r="W440" s="5"/>
      <c r="X440" s="5"/>
      <c r="Y440" s="5"/>
      <c r="Z440" s="5"/>
      <c r="AA440" s="5"/>
      <c r="AB440" s="5"/>
      <c r="AC440" s="5"/>
      <c r="AD440" s="42" t="s">
        <v>281</v>
      </c>
    </row>
    <row r="441" spans="1:30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5"/>
      <c r="V441" s="5"/>
      <c r="W441" s="5"/>
      <c r="X441" s="5"/>
      <c r="Y441" s="5"/>
      <c r="Z441" s="5"/>
      <c r="AA441" s="5"/>
      <c r="AB441" s="5"/>
      <c r="AC441" s="5"/>
      <c r="AD441" s="42"/>
    </row>
    <row r="442" spans="1:30" ht="20.100000000000001" customHeight="1">
      <c r="A442" s="14" t="s">
        <v>125</v>
      </c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5.95" customHeight="1">
      <c r="A443" s="43"/>
      <c r="B443" s="9" t="s">
        <v>483</v>
      </c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20.100000000000001" customHeight="1">
      <c r="A444" s="207" t="s">
        <v>418</v>
      </c>
      <c r="B444" s="208"/>
      <c r="C444" s="208"/>
      <c r="D444" s="208"/>
      <c r="E444" s="208"/>
      <c r="F444" s="208"/>
      <c r="G444" s="208"/>
      <c r="H444" s="208"/>
      <c r="I444" s="209"/>
      <c r="J444" s="208" t="s">
        <v>62</v>
      </c>
      <c r="K444" s="208"/>
      <c r="L444" s="208"/>
      <c r="M444" s="209"/>
      <c r="N444" s="208" t="s">
        <v>98</v>
      </c>
      <c r="O444" s="208"/>
      <c r="P444" s="208"/>
      <c r="Q444" s="209"/>
      <c r="R444" s="473" t="s">
        <v>126</v>
      </c>
      <c r="S444" s="474"/>
      <c r="T444" s="474"/>
      <c r="U444" s="475"/>
    </row>
    <row r="445" spans="1:30" ht="15.95" customHeight="1">
      <c r="A445" s="210"/>
      <c r="B445" s="211"/>
      <c r="C445" s="211"/>
      <c r="D445" s="211"/>
      <c r="E445" s="211"/>
      <c r="F445" s="211"/>
      <c r="G445" s="211"/>
      <c r="H445" s="211"/>
      <c r="I445" s="212"/>
      <c r="J445" s="211"/>
      <c r="K445" s="211"/>
      <c r="L445" s="211"/>
      <c r="M445" s="212"/>
      <c r="N445" s="211"/>
      <c r="O445" s="211"/>
      <c r="P445" s="211"/>
      <c r="Q445" s="212"/>
      <c r="R445" s="417" t="s">
        <v>127</v>
      </c>
      <c r="S445" s="469"/>
      <c r="T445" s="469"/>
      <c r="U445" s="470"/>
    </row>
    <row r="446" spans="1:30" ht="15.95" customHeight="1">
      <c r="A446" s="213"/>
      <c r="B446" s="214"/>
      <c r="C446" s="214"/>
      <c r="D446" s="214"/>
      <c r="E446" s="214"/>
      <c r="F446" s="214"/>
      <c r="G446" s="214"/>
      <c r="H446" s="214"/>
      <c r="I446" s="215"/>
      <c r="J446" s="214" t="s">
        <v>67</v>
      </c>
      <c r="K446" s="214"/>
      <c r="L446" s="214"/>
      <c r="M446" s="215"/>
      <c r="N446" s="214" t="s">
        <v>69</v>
      </c>
      <c r="O446" s="214"/>
      <c r="P446" s="214"/>
      <c r="Q446" s="215"/>
      <c r="R446" s="272" t="s">
        <v>69</v>
      </c>
      <c r="S446" s="214"/>
      <c r="T446" s="214"/>
      <c r="U446" s="280"/>
    </row>
    <row r="447" spans="1:30" ht="21.95" customHeight="1">
      <c r="A447" s="716" t="s">
        <v>361</v>
      </c>
      <c r="B447" s="717"/>
      <c r="C447" s="717"/>
      <c r="D447" s="717"/>
      <c r="E447" s="717"/>
      <c r="F447" s="717"/>
      <c r="G447" s="717"/>
      <c r="H447" s="717"/>
      <c r="I447" s="100"/>
      <c r="J447" s="231">
        <v>31665</v>
      </c>
      <c r="K447" s="232"/>
      <c r="L447" s="232"/>
      <c r="M447" s="232"/>
      <c r="N447" s="232">
        <v>72431</v>
      </c>
      <c r="O447" s="232"/>
      <c r="P447" s="232"/>
      <c r="Q447" s="232"/>
      <c r="R447" s="480">
        <v>2.29</v>
      </c>
      <c r="S447" s="480"/>
      <c r="T447" s="480"/>
      <c r="U447" s="481"/>
    </row>
    <row r="448" spans="1:30" ht="21.95" customHeight="1">
      <c r="A448" s="123"/>
      <c r="B448" s="177" t="s">
        <v>128</v>
      </c>
      <c r="C448" s="177"/>
      <c r="D448" s="177"/>
      <c r="E448" s="177"/>
      <c r="F448" s="177"/>
      <c r="G448" s="177"/>
      <c r="H448" s="177"/>
      <c r="I448" s="124"/>
      <c r="J448" s="202">
        <v>31396</v>
      </c>
      <c r="K448" s="203"/>
      <c r="L448" s="203"/>
      <c r="M448" s="203"/>
      <c r="N448" s="203">
        <v>72026</v>
      </c>
      <c r="O448" s="203"/>
      <c r="P448" s="203"/>
      <c r="Q448" s="203"/>
      <c r="R448" s="467">
        <v>2.29</v>
      </c>
      <c r="S448" s="467"/>
      <c r="T448" s="467"/>
      <c r="U448" s="468"/>
    </row>
    <row r="449" spans="1:30" ht="21.95" customHeight="1">
      <c r="A449" s="125"/>
      <c r="B449" s="126"/>
      <c r="C449" s="177" t="s">
        <v>204</v>
      </c>
      <c r="D449" s="177"/>
      <c r="E449" s="177"/>
      <c r="F449" s="177"/>
      <c r="G449" s="177"/>
      <c r="H449" s="177"/>
      <c r="I449" s="127"/>
      <c r="J449" s="202">
        <v>31085</v>
      </c>
      <c r="K449" s="203"/>
      <c r="L449" s="203"/>
      <c r="M449" s="203"/>
      <c r="N449" s="203">
        <v>71489</v>
      </c>
      <c r="O449" s="203"/>
      <c r="P449" s="203"/>
      <c r="Q449" s="203"/>
      <c r="R449" s="467">
        <v>2.2999999999999998</v>
      </c>
      <c r="S449" s="467"/>
      <c r="T449" s="467"/>
      <c r="U449" s="468"/>
    </row>
    <row r="450" spans="1:30" ht="21.95" customHeight="1">
      <c r="A450" s="128"/>
      <c r="B450" s="126"/>
      <c r="C450" s="126"/>
      <c r="D450" s="177" t="s">
        <v>335</v>
      </c>
      <c r="E450" s="177"/>
      <c r="F450" s="177"/>
      <c r="G450" s="177"/>
      <c r="H450" s="177"/>
      <c r="I450" s="124"/>
      <c r="J450" s="202">
        <v>20176</v>
      </c>
      <c r="K450" s="203"/>
      <c r="L450" s="203"/>
      <c r="M450" s="203"/>
      <c r="N450" s="203">
        <v>55858</v>
      </c>
      <c r="O450" s="203"/>
      <c r="P450" s="203"/>
      <c r="Q450" s="203"/>
      <c r="R450" s="467">
        <v>2.77</v>
      </c>
      <c r="S450" s="467"/>
      <c r="T450" s="467"/>
      <c r="U450" s="468"/>
    </row>
    <row r="451" spans="1:30" ht="21.95" customHeight="1">
      <c r="A451" s="128"/>
      <c r="B451" s="129"/>
      <c r="C451" s="129"/>
      <c r="D451" s="287" t="s">
        <v>333</v>
      </c>
      <c r="E451" s="287"/>
      <c r="F451" s="287"/>
      <c r="G451" s="287"/>
      <c r="H451" s="287"/>
      <c r="I451" s="130"/>
      <c r="J451" s="202">
        <v>1254</v>
      </c>
      <c r="K451" s="203"/>
      <c r="L451" s="203"/>
      <c r="M451" s="203"/>
      <c r="N451" s="203">
        <v>2382</v>
      </c>
      <c r="O451" s="203"/>
      <c r="P451" s="203"/>
      <c r="Q451" s="203"/>
      <c r="R451" s="467">
        <v>1.9</v>
      </c>
      <c r="S451" s="467"/>
      <c r="T451" s="467"/>
      <c r="U451" s="468"/>
    </row>
    <row r="452" spans="1:30" ht="21.95" customHeight="1">
      <c r="A452" s="128"/>
      <c r="B452" s="126"/>
      <c r="C452" s="126"/>
      <c r="D452" s="177" t="s">
        <v>336</v>
      </c>
      <c r="E452" s="177"/>
      <c r="F452" s="177"/>
      <c r="G452" s="177"/>
      <c r="H452" s="177"/>
      <c r="I452" s="124"/>
      <c r="J452" s="202">
        <v>9098</v>
      </c>
      <c r="K452" s="203"/>
      <c r="L452" s="203"/>
      <c r="M452" s="203"/>
      <c r="N452" s="203">
        <v>12182</v>
      </c>
      <c r="O452" s="203"/>
      <c r="P452" s="203"/>
      <c r="Q452" s="203"/>
      <c r="R452" s="467">
        <v>1.34</v>
      </c>
      <c r="S452" s="467"/>
      <c r="T452" s="467"/>
      <c r="U452" s="468"/>
    </row>
    <row r="453" spans="1:30" ht="21.95" customHeight="1">
      <c r="A453" s="128"/>
      <c r="B453" s="126"/>
      <c r="C453" s="126"/>
      <c r="D453" s="177" t="s">
        <v>129</v>
      </c>
      <c r="E453" s="177"/>
      <c r="F453" s="177"/>
      <c r="G453" s="177"/>
      <c r="H453" s="177"/>
      <c r="I453" s="124"/>
      <c r="J453" s="202">
        <v>557</v>
      </c>
      <c r="K453" s="203"/>
      <c r="L453" s="203"/>
      <c r="M453" s="203"/>
      <c r="N453" s="203">
        <v>1067</v>
      </c>
      <c r="O453" s="203"/>
      <c r="P453" s="203"/>
      <c r="Q453" s="203"/>
      <c r="R453" s="467">
        <v>1.92</v>
      </c>
      <c r="S453" s="467"/>
      <c r="T453" s="467"/>
      <c r="U453" s="468"/>
    </row>
    <row r="454" spans="1:30" ht="21.95" customHeight="1">
      <c r="A454" s="123"/>
      <c r="B454" s="126"/>
      <c r="C454" s="177" t="s">
        <v>147</v>
      </c>
      <c r="D454" s="177"/>
      <c r="E454" s="177"/>
      <c r="F454" s="177"/>
      <c r="G454" s="177"/>
      <c r="H454" s="177"/>
      <c r="I454" s="124"/>
      <c r="J454" s="202">
        <v>311</v>
      </c>
      <c r="K454" s="203"/>
      <c r="L454" s="203"/>
      <c r="M454" s="203"/>
      <c r="N454" s="203">
        <v>537</v>
      </c>
      <c r="O454" s="203"/>
      <c r="P454" s="203"/>
      <c r="Q454" s="203"/>
      <c r="R454" s="467">
        <v>1.73</v>
      </c>
      <c r="S454" s="467"/>
      <c r="T454" s="467"/>
      <c r="U454" s="468"/>
    </row>
    <row r="455" spans="1:30" ht="21.95" customHeight="1">
      <c r="A455" s="131"/>
      <c r="B455" s="447" t="s">
        <v>334</v>
      </c>
      <c r="C455" s="447"/>
      <c r="D455" s="447"/>
      <c r="E455" s="447"/>
      <c r="F455" s="447"/>
      <c r="G455" s="447"/>
      <c r="H455" s="447"/>
      <c r="I455" s="132"/>
      <c r="J455" s="226">
        <v>269</v>
      </c>
      <c r="K455" s="227"/>
      <c r="L455" s="227"/>
      <c r="M455" s="227"/>
      <c r="N455" s="227">
        <v>405</v>
      </c>
      <c r="O455" s="227"/>
      <c r="P455" s="227"/>
      <c r="Q455" s="227"/>
      <c r="R455" s="731">
        <v>1.51</v>
      </c>
      <c r="S455" s="731"/>
      <c r="T455" s="731"/>
      <c r="U455" s="732"/>
    </row>
    <row r="456" spans="1:30" ht="12.75" customHeight="1">
      <c r="A456" s="87"/>
      <c r="B456" s="133"/>
      <c r="C456" s="133"/>
      <c r="D456" s="133"/>
      <c r="E456" s="133"/>
      <c r="F456" s="133"/>
      <c r="G456" s="133"/>
      <c r="H456" s="133"/>
      <c r="I456" s="87"/>
      <c r="J456" s="136"/>
      <c r="K456" s="136"/>
      <c r="L456" s="136"/>
      <c r="M456" s="136"/>
      <c r="N456" s="136"/>
      <c r="O456" s="136"/>
      <c r="P456" s="136"/>
      <c r="Q456" s="136"/>
      <c r="R456" s="135"/>
      <c r="S456" s="135"/>
      <c r="T456" s="135"/>
      <c r="U456" s="42" t="s">
        <v>281</v>
      </c>
    </row>
    <row r="457" spans="1:30" s="11" customFormat="1" ht="12.95" customHeight="1">
      <c r="A457" s="60" t="s">
        <v>130</v>
      </c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"/>
      <c r="X457" s="5"/>
      <c r="Y457" s="42"/>
      <c r="Z457" s="5"/>
      <c r="AA457" s="5"/>
      <c r="AB457" s="5"/>
      <c r="AC457" s="5"/>
      <c r="AD457" s="42"/>
    </row>
    <row r="458" spans="1:30" s="11" customFormat="1" ht="12.95" customHeight="1">
      <c r="A458" s="60" t="s">
        <v>131</v>
      </c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"/>
      <c r="V458" s="5"/>
      <c r="X458" s="5"/>
      <c r="Y458" s="5"/>
      <c r="Z458" s="5"/>
      <c r="AA458" s="5"/>
      <c r="AB458" s="5"/>
      <c r="AC458" s="5"/>
    </row>
    <row r="459" spans="1:30" s="11" customFormat="1" ht="14.25" customHeight="1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116"/>
      <c r="V459" s="116"/>
      <c r="W459" s="116"/>
      <c r="X459" s="116"/>
      <c r="Y459" s="116"/>
      <c r="Z459" s="116"/>
      <c r="AA459" s="116"/>
      <c r="AB459" s="116"/>
      <c r="AC459" s="116"/>
      <c r="AD459" s="116"/>
    </row>
    <row r="460" spans="1:30" ht="20.100000000000001" customHeight="1">
      <c r="A460" s="14" t="s">
        <v>132</v>
      </c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5.95" customHeight="1">
      <c r="A461" s="43"/>
      <c r="B461" s="9" t="s">
        <v>483</v>
      </c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8.75" customHeight="1">
      <c r="A462" s="207" t="s">
        <v>362</v>
      </c>
      <c r="B462" s="208"/>
      <c r="C462" s="208"/>
      <c r="D462" s="208"/>
      <c r="E462" s="208"/>
      <c r="F462" s="208"/>
      <c r="G462" s="208"/>
      <c r="H462" s="208"/>
      <c r="I462" s="209"/>
      <c r="J462" s="271" t="s">
        <v>62</v>
      </c>
      <c r="K462" s="208"/>
      <c r="L462" s="208"/>
      <c r="M462" s="209"/>
      <c r="N462" s="271" t="s">
        <v>98</v>
      </c>
      <c r="O462" s="208"/>
      <c r="P462" s="208"/>
      <c r="Q462" s="209"/>
      <c r="R462" s="473" t="s">
        <v>126</v>
      </c>
      <c r="S462" s="474"/>
      <c r="T462" s="474"/>
      <c r="U462" s="475"/>
    </row>
    <row r="463" spans="1:30" ht="18.75" customHeight="1">
      <c r="A463" s="210"/>
      <c r="B463" s="211"/>
      <c r="C463" s="211"/>
      <c r="D463" s="211"/>
      <c r="E463" s="211"/>
      <c r="F463" s="211"/>
      <c r="G463" s="211"/>
      <c r="H463" s="211"/>
      <c r="I463" s="212"/>
      <c r="J463" s="466"/>
      <c r="K463" s="211"/>
      <c r="L463" s="211"/>
      <c r="M463" s="212"/>
      <c r="N463" s="466"/>
      <c r="O463" s="211"/>
      <c r="P463" s="211"/>
      <c r="Q463" s="212"/>
      <c r="R463" s="417" t="s">
        <v>127</v>
      </c>
      <c r="S463" s="469"/>
      <c r="T463" s="469"/>
      <c r="U463" s="470"/>
    </row>
    <row r="464" spans="1:30" ht="18.75" customHeight="1">
      <c r="A464" s="213"/>
      <c r="B464" s="214"/>
      <c r="C464" s="214"/>
      <c r="D464" s="214"/>
      <c r="E464" s="214"/>
      <c r="F464" s="214"/>
      <c r="G464" s="214"/>
      <c r="H464" s="214"/>
      <c r="I464" s="215"/>
      <c r="J464" s="272" t="s">
        <v>67</v>
      </c>
      <c r="K464" s="214"/>
      <c r="L464" s="214"/>
      <c r="M464" s="215"/>
      <c r="N464" s="272" t="s">
        <v>69</v>
      </c>
      <c r="O464" s="214"/>
      <c r="P464" s="214"/>
      <c r="Q464" s="215"/>
      <c r="R464" s="272" t="s">
        <v>69</v>
      </c>
      <c r="S464" s="214"/>
      <c r="T464" s="214"/>
      <c r="U464" s="280"/>
    </row>
    <row r="465" spans="1:30" ht="18.75" customHeight="1">
      <c r="A465" s="228" t="s">
        <v>443</v>
      </c>
      <c r="B465" s="229"/>
      <c r="C465" s="229"/>
      <c r="D465" s="229"/>
      <c r="E465" s="229"/>
      <c r="F465" s="229"/>
      <c r="G465" s="229"/>
      <c r="H465" s="229"/>
      <c r="I465" s="230"/>
      <c r="J465" s="436">
        <v>31396</v>
      </c>
      <c r="K465" s="437"/>
      <c r="L465" s="437"/>
      <c r="M465" s="437"/>
      <c r="N465" s="437">
        <v>72026</v>
      </c>
      <c r="O465" s="437"/>
      <c r="P465" s="437"/>
      <c r="Q465" s="437"/>
      <c r="R465" s="440">
        <v>2.29</v>
      </c>
      <c r="S465" s="440"/>
      <c r="T465" s="440"/>
      <c r="U465" s="441"/>
    </row>
    <row r="466" spans="1:30" ht="18.75" customHeight="1">
      <c r="A466" s="75"/>
      <c r="B466" s="379" t="s">
        <v>338</v>
      </c>
      <c r="C466" s="379"/>
      <c r="D466" s="379"/>
      <c r="E466" s="379"/>
      <c r="F466" s="379"/>
      <c r="G466" s="379"/>
      <c r="H466" s="379"/>
      <c r="I466" s="385"/>
      <c r="J466" s="202">
        <v>18227</v>
      </c>
      <c r="K466" s="203"/>
      <c r="L466" s="203"/>
      <c r="M466" s="203"/>
      <c r="N466" s="203">
        <v>51145</v>
      </c>
      <c r="O466" s="203"/>
      <c r="P466" s="203"/>
      <c r="Q466" s="203"/>
      <c r="R466" s="463">
        <v>2.81</v>
      </c>
      <c r="S466" s="463"/>
      <c r="T466" s="463"/>
      <c r="U466" s="464"/>
    </row>
    <row r="467" spans="1:30" ht="18.75" customHeight="1">
      <c r="A467" s="75"/>
      <c r="B467" s="379" t="s">
        <v>339</v>
      </c>
      <c r="C467" s="379"/>
      <c r="D467" s="379"/>
      <c r="E467" s="379"/>
      <c r="F467" s="379"/>
      <c r="G467" s="379"/>
      <c r="H467" s="379"/>
      <c r="I467" s="385"/>
      <c r="J467" s="202">
        <v>482</v>
      </c>
      <c r="K467" s="203"/>
      <c r="L467" s="203"/>
      <c r="M467" s="203"/>
      <c r="N467" s="203">
        <v>1112</v>
      </c>
      <c r="O467" s="203"/>
      <c r="P467" s="203"/>
      <c r="Q467" s="203"/>
      <c r="R467" s="463">
        <v>2.31</v>
      </c>
      <c r="S467" s="463"/>
      <c r="T467" s="463"/>
      <c r="U467" s="464"/>
    </row>
    <row r="468" spans="1:30" ht="18.75" customHeight="1">
      <c r="A468" s="75"/>
      <c r="B468" s="379" t="s">
        <v>340</v>
      </c>
      <c r="C468" s="379"/>
      <c r="D468" s="379"/>
      <c r="E468" s="379"/>
      <c r="F468" s="379"/>
      <c r="G468" s="379"/>
      <c r="H468" s="379"/>
      <c r="I468" s="385"/>
      <c r="J468" s="202">
        <v>12673</v>
      </c>
      <c r="K468" s="203"/>
      <c r="L468" s="203"/>
      <c r="M468" s="203"/>
      <c r="N468" s="203">
        <v>19742</v>
      </c>
      <c r="O468" s="203"/>
      <c r="P468" s="203"/>
      <c r="Q468" s="203"/>
      <c r="R468" s="463">
        <v>1.56</v>
      </c>
      <c r="S468" s="463"/>
      <c r="T468" s="463"/>
      <c r="U468" s="464"/>
    </row>
    <row r="469" spans="1:30" ht="18.75" customHeight="1">
      <c r="A469" s="75"/>
      <c r="B469" s="134"/>
      <c r="C469" s="496" t="s">
        <v>224</v>
      </c>
      <c r="D469" s="496"/>
      <c r="E469" s="496"/>
      <c r="F469" s="496"/>
      <c r="G469" s="496"/>
      <c r="H469" s="496"/>
      <c r="I469" s="497"/>
      <c r="J469" s="202">
        <v>1986</v>
      </c>
      <c r="K469" s="203"/>
      <c r="L469" s="203"/>
      <c r="M469" s="203"/>
      <c r="N469" s="203">
        <v>2858</v>
      </c>
      <c r="O469" s="203"/>
      <c r="P469" s="203"/>
      <c r="Q469" s="203"/>
      <c r="R469" s="463">
        <v>1.44</v>
      </c>
      <c r="S469" s="463"/>
      <c r="T469" s="463"/>
      <c r="U469" s="464"/>
    </row>
    <row r="470" spans="1:30" ht="18.75" customHeight="1">
      <c r="A470" s="75"/>
      <c r="B470" s="134"/>
      <c r="C470" s="496" t="s">
        <v>225</v>
      </c>
      <c r="D470" s="496"/>
      <c r="E470" s="496"/>
      <c r="F470" s="496"/>
      <c r="G470" s="496"/>
      <c r="H470" s="496"/>
      <c r="I470" s="497"/>
      <c r="J470" s="202">
        <v>8439</v>
      </c>
      <c r="K470" s="203"/>
      <c r="L470" s="203"/>
      <c r="M470" s="203"/>
      <c r="N470" s="203">
        <v>11957</v>
      </c>
      <c r="O470" s="203"/>
      <c r="P470" s="203"/>
      <c r="Q470" s="203"/>
      <c r="R470" s="463">
        <v>1.42</v>
      </c>
      <c r="S470" s="463"/>
      <c r="T470" s="463"/>
      <c r="U470" s="464"/>
    </row>
    <row r="471" spans="1:30" ht="18.75" customHeight="1">
      <c r="A471" s="75"/>
      <c r="B471" s="134"/>
      <c r="C471" s="496" t="s">
        <v>226</v>
      </c>
      <c r="D471" s="496"/>
      <c r="E471" s="496"/>
      <c r="F471" s="496"/>
      <c r="G471" s="496"/>
      <c r="H471" s="496"/>
      <c r="I471" s="497"/>
      <c r="J471" s="202">
        <v>1260</v>
      </c>
      <c r="K471" s="203"/>
      <c r="L471" s="203"/>
      <c r="M471" s="203"/>
      <c r="N471" s="203">
        <v>2195</v>
      </c>
      <c r="O471" s="203"/>
      <c r="P471" s="203"/>
      <c r="Q471" s="203"/>
      <c r="R471" s="463">
        <v>1.74</v>
      </c>
      <c r="S471" s="463"/>
      <c r="T471" s="463"/>
      <c r="U471" s="464"/>
    </row>
    <row r="472" spans="1:30" ht="18.75" customHeight="1">
      <c r="A472" s="75"/>
      <c r="B472" s="134"/>
      <c r="C472" s="496" t="s">
        <v>227</v>
      </c>
      <c r="D472" s="496"/>
      <c r="E472" s="496"/>
      <c r="F472" s="496"/>
      <c r="G472" s="496"/>
      <c r="H472" s="496"/>
      <c r="I472" s="497"/>
      <c r="J472" s="202">
        <v>475</v>
      </c>
      <c r="K472" s="203"/>
      <c r="L472" s="203"/>
      <c r="M472" s="203"/>
      <c r="N472" s="203">
        <v>1265</v>
      </c>
      <c r="O472" s="203"/>
      <c r="P472" s="203"/>
      <c r="Q472" s="203"/>
      <c r="R472" s="463">
        <v>2.66</v>
      </c>
      <c r="S472" s="463"/>
      <c r="T472" s="463"/>
      <c r="U472" s="464"/>
    </row>
    <row r="473" spans="1:30" ht="18.75" customHeight="1">
      <c r="A473" s="75"/>
      <c r="B473" s="134"/>
      <c r="C473" s="496" t="s">
        <v>228</v>
      </c>
      <c r="D473" s="496"/>
      <c r="E473" s="496"/>
      <c r="F473" s="496"/>
      <c r="G473" s="496"/>
      <c r="H473" s="496"/>
      <c r="I473" s="497"/>
      <c r="J473" s="202">
        <v>513</v>
      </c>
      <c r="K473" s="203"/>
      <c r="L473" s="203"/>
      <c r="M473" s="203"/>
      <c r="N473" s="203">
        <v>1467</v>
      </c>
      <c r="O473" s="203"/>
      <c r="P473" s="203"/>
      <c r="Q473" s="203"/>
      <c r="R473" s="463">
        <v>2.86</v>
      </c>
      <c r="S473" s="463"/>
      <c r="T473" s="463"/>
      <c r="U473" s="464"/>
    </row>
    <row r="474" spans="1:30" ht="18.75" customHeight="1">
      <c r="A474" s="76"/>
      <c r="B474" s="399" t="s">
        <v>394</v>
      </c>
      <c r="C474" s="399"/>
      <c r="D474" s="399"/>
      <c r="E474" s="399"/>
      <c r="F474" s="399"/>
      <c r="G474" s="399"/>
      <c r="H474" s="399"/>
      <c r="I474" s="571"/>
      <c r="J474" s="226">
        <v>14</v>
      </c>
      <c r="K474" s="227"/>
      <c r="L474" s="227"/>
      <c r="M474" s="227"/>
      <c r="N474" s="227">
        <v>27</v>
      </c>
      <c r="O474" s="227"/>
      <c r="P474" s="227"/>
      <c r="Q474" s="227"/>
      <c r="R474" s="498">
        <v>1.93</v>
      </c>
      <c r="S474" s="498"/>
      <c r="T474" s="498"/>
      <c r="U474" s="499"/>
    </row>
    <row r="475" spans="1:30" s="11" customFormat="1" ht="12.95" customHeight="1">
      <c r="A475" s="60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42" t="s">
        <v>281</v>
      </c>
      <c r="V475" s="5"/>
      <c r="W475" s="5"/>
      <c r="Z475" s="5"/>
      <c r="AA475" s="5"/>
      <c r="AB475" s="5"/>
      <c r="AC475" s="5"/>
      <c r="AD475" s="42"/>
    </row>
    <row r="476" spans="1:30" s="11" customFormat="1" ht="12.95" customHeight="1">
      <c r="A476" s="60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"/>
      <c r="V476" s="5"/>
      <c r="W476" s="5"/>
      <c r="X476" s="5"/>
      <c r="Y476" s="5"/>
      <c r="Z476" s="5"/>
      <c r="AA476" s="5"/>
      <c r="AB476" s="5"/>
      <c r="AC476" s="5"/>
      <c r="AD476" s="42"/>
    </row>
    <row r="477" spans="1:30" ht="20.100000000000001" customHeight="1">
      <c r="A477" s="14" t="s">
        <v>133</v>
      </c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5.95" customHeight="1">
      <c r="A478" s="43"/>
      <c r="B478" s="9" t="s">
        <v>483</v>
      </c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4"/>
      <c r="V478" s="4"/>
      <c r="W478" s="4"/>
      <c r="X478" s="4"/>
      <c r="Z478" s="25"/>
      <c r="AA478" s="25"/>
      <c r="AB478" s="25"/>
      <c r="AC478" s="25"/>
      <c r="AD478" s="26" t="s">
        <v>99</v>
      </c>
    </row>
    <row r="479" spans="1:30" ht="24.75" customHeight="1">
      <c r="A479" s="296" t="s">
        <v>134</v>
      </c>
      <c r="B479" s="297"/>
      <c r="C479" s="297"/>
      <c r="D479" s="297"/>
      <c r="E479" s="297"/>
      <c r="F479" s="297"/>
      <c r="G479" s="276" t="s">
        <v>63</v>
      </c>
      <c r="H479" s="276"/>
      <c r="I479" s="276"/>
      <c r="J479" s="276" t="s">
        <v>135</v>
      </c>
      <c r="K479" s="276"/>
      <c r="L479" s="276"/>
      <c r="M479" s="276" t="s">
        <v>136</v>
      </c>
      <c r="N479" s="276"/>
      <c r="O479" s="276"/>
      <c r="P479" s="276" t="s">
        <v>137</v>
      </c>
      <c r="Q479" s="276"/>
      <c r="R479" s="276"/>
      <c r="S479" s="276" t="s">
        <v>138</v>
      </c>
      <c r="T479" s="276"/>
      <c r="U479" s="276"/>
      <c r="V479" s="276" t="s">
        <v>139</v>
      </c>
      <c r="W479" s="276"/>
      <c r="X479" s="276"/>
      <c r="Y479" s="276" t="s">
        <v>140</v>
      </c>
      <c r="Z479" s="276"/>
      <c r="AA479" s="276"/>
      <c r="AB479" s="276" t="s">
        <v>141</v>
      </c>
      <c r="AC479" s="276"/>
      <c r="AD479" s="505"/>
    </row>
    <row r="480" spans="1:30" ht="24.75" customHeight="1">
      <c r="A480" s="321" t="s">
        <v>60</v>
      </c>
      <c r="B480" s="322"/>
      <c r="C480" s="322"/>
      <c r="D480" s="322"/>
      <c r="E480" s="322"/>
      <c r="F480" s="322"/>
      <c r="G480" s="222"/>
      <c r="H480" s="222"/>
      <c r="I480" s="222"/>
      <c r="J480" s="222"/>
      <c r="K480" s="222"/>
      <c r="L480" s="222"/>
      <c r="M480" s="222"/>
      <c r="N480" s="222"/>
      <c r="O480" s="222"/>
      <c r="P480" s="222"/>
      <c r="Q480" s="222"/>
      <c r="R480" s="222"/>
      <c r="S480" s="222"/>
      <c r="T480" s="222"/>
      <c r="U480" s="222"/>
      <c r="V480" s="222"/>
      <c r="W480" s="222"/>
      <c r="X480" s="222"/>
      <c r="Y480" s="222"/>
      <c r="Z480" s="222"/>
      <c r="AA480" s="222"/>
      <c r="AB480" s="222"/>
      <c r="AC480" s="222"/>
      <c r="AD480" s="506"/>
    </row>
    <row r="481" spans="1:30" ht="24.75" customHeight="1">
      <c r="A481" s="726" t="s">
        <v>206</v>
      </c>
      <c r="B481" s="727"/>
      <c r="C481" s="727"/>
      <c r="D481" s="596" t="s">
        <v>62</v>
      </c>
      <c r="E481" s="596"/>
      <c r="F481" s="596"/>
      <c r="G481" s="433">
        <v>31665</v>
      </c>
      <c r="H481" s="433"/>
      <c r="I481" s="433"/>
      <c r="J481" s="433">
        <v>11821</v>
      </c>
      <c r="K481" s="433"/>
      <c r="L481" s="433"/>
      <c r="M481" s="433">
        <v>7852</v>
      </c>
      <c r="N481" s="433"/>
      <c r="O481" s="433"/>
      <c r="P481" s="433">
        <v>5337</v>
      </c>
      <c r="Q481" s="433"/>
      <c r="R481" s="433"/>
      <c r="S481" s="433">
        <v>4859</v>
      </c>
      <c r="T481" s="433"/>
      <c r="U481" s="433"/>
      <c r="V481" s="433">
        <v>1424</v>
      </c>
      <c r="W481" s="433"/>
      <c r="X481" s="433"/>
      <c r="Y481" s="433">
        <v>290</v>
      </c>
      <c r="Z481" s="433"/>
      <c r="AA481" s="433"/>
      <c r="AB481" s="433">
        <v>82</v>
      </c>
      <c r="AC481" s="433"/>
      <c r="AD481" s="848"/>
    </row>
    <row r="482" spans="1:30" ht="24.75" customHeight="1">
      <c r="A482" s="733"/>
      <c r="B482" s="734"/>
      <c r="C482" s="734"/>
      <c r="D482" s="438" t="s">
        <v>98</v>
      </c>
      <c r="E482" s="438"/>
      <c r="F482" s="438"/>
      <c r="G482" s="433">
        <v>72431</v>
      </c>
      <c r="H482" s="433"/>
      <c r="I482" s="433"/>
      <c r="J482" s="433">
        <v>11821</v>
      </c>
      <c r="K482" s="433"/>
      <c r="L482" s="433"/>
      <c r="M482" s="433">
        <v>15704</v>
      </c>
      <c r="N482" s="433"/>
      <c r="O482" s="433"/>
      <c r="P482" s="433">
        <v>16011</v>
      </c>
      <c r="Q482" s="433"/>
      <c r="R482" s="433"/>
      <c r="S482" s="433">
        <v>19436</v>
      </c>
      <c r="T482" s="433"/>
      <c r="U482" s="433"/>
      <c r="V482" s="433">
        <v>7120</v>
      </c>
      <c r="W482" s="433"/>
      <c r="X482" s="433"/>
      <c r="Y482" s="433">
        <v>1740</v>
      </c>
      <c r="Z482" s="433"/>
      <c r="AA482" s="433"/>
      <c r="AB482" s="433">
        <v>599</v>
      </c>
      <c r="AC482" s="433"/>
      <c r="AD482" s="848"/>
    </row>
    <row r="483" spans="1:30" ht="24.75" customHeight="1">
      <c r="A483" s="726" t="s">
        <v>447</v>
      </c>
      <c r="B483" s="727"/>
      <c r="C483" s="727"/>
      <c r="D483" s="596" t="s">
        <v>62</v>
      </c>
      <c r="E483" s="596"/>
      <c r="F483" s="596"/>
      <c r="G483" s="433">
        <v>2848</v>
      </c>
      <c r="H483" s="433"/>
      <c r="I483" s="433"/>
      <c r="J483" s="394" t="s">
        <v>499</v>
      </c>
      <c r="K483" s="394"/>
      <c r="L483" s="394"/>
      <c r="M483" s="433">
        <v>35</v>
      </c>
      <c r="N483" s="433"/>
      <c r="O483" s="433"/>
      <c r="P483" s="433">
        <v>950</v>
      </c>
      <c r="Q483" s="433"/>
      <c r="R483" s="433"/>
      <c r="S483" s="433">
        <v>1278</v>
      </c>
      <c r="T483" s="433"/>
      <c r="U483" s="433"/>
      <c r="V483" s="433">
        <v>464</v>
      </c>
      <c r="W483" s="433"/>
      <c r="X483" s="433"/>
      <c r="Y483" s="433">
        <v>86</v>
      </c>
      <c r="Z483" s="433"/>
      <c r="AA483" s="433"/>
      <c r="AB483" s="433">
        <v>35</v>
      </c>
      <c r="AC483" s="433"/>
      <c r="AD483" s="848"/>
    </row>
    <row r="484" spans="1:30" ht="24.75" customHeight="1">
      <c r="A484" s="733"/>
      <c r="B484" s="734"/>
      <c r="C484" s="734"/>
      <c r="D484" s="438" t="s">
        <v>98</v>
      </c>
      <c r="E484" s="438"/>
      <c r="F484" s="438"/>
      <c r="G484" s="433">
        <v>11127</v>
      </c>
      <c r="H484" s="433"/>
      <c r="I484" s="433"/>
      <c r="J484" s="394" t="s">
        <v>495</v>
      </c>
      <c r="K484" s="394"/>
      <c r="L484" s="394"/>
      <c r="M484" s="433">
        <v>70</v>
      </c>
      <c r="N484" s="433"/>
      <c r="O484" s="433"/>
      <c r="P484" s="433">
        <v>2850</v>
      </c>
      <c r="Q484" s="433"/>
      <c r="R484" s="433"/>
      <c r="S484" s="433">
        <v>5112</v>
      </c>
      <c r="T484" s="433"/>
      <c r="U484" s="433"/>
      <c r="V484" s="433">
        <v>2320</v>
      </c>
      <c r="W484" s="433"/>
      <c r="X484" s="433"/>
      <c r="Y484" s="433">
        <v>516</v>
      </c>
      <c r="Z484" s="433"/>
      <c r="AA484" s="433"/>
      <c r="AB484" s="433">
        <v>259</v>
      </c>
      <c r="AC484" s="433"/>
      <c r="AD484" s="848"/>
    </row>
    <row r="485" spans="1:30" ht="24.75" customHeight="1">
      <c r="A485" s="726" t="s">
        <v>448</v>
      </c>
      <c r="B485" s="727"/>
      <c r="C485" s="727"/>
      <c r="D485" s="596" t="s">
        <v>62</v>
      </c>
      <c r="E485" s="596"/>
      <c r="F485" s="596"/>
      <c r="G485" s="433">
        <v>7540</v>
      </c>
      <c r="H485" s="433"/>
      <c r="I485" s="433"/>
      <c r="J485" s="433">
        <v>2</v>
      </c>
      <c r="K485" s="433"/>
      <c r="L485" s="433"/>
      <c r="M485" s="433">
        <v>256</v>
      </c>
      <c r="N485" s="433"/>
      <c r="O485" s="433"/>
      <c r="P485" s="433">
        <v>2194</v>
      </c>
      <c r="Q485" s="433"/>
      <c r="R485" s="433"/>
      <c r="S485" s="433">
        <v>3591</v>
      </c>
      <c r="T485" s="433"/>
      <c r="U485" s="433"/>
      <c r="V485" s="433">
        <v>1190</v>
      </c>
      <c r="W485" s="433"/>
      <c r="X485" s="433"/>
      <c r="Y485" s="433">
        <v>239</v>
      </c>
      <c r="Z485" s="433"/>
      <c r="AA485" s="433"/>
      <c r="AB485" s="433">
        <v>68</v>
      </c>
      <c r="AC485" s="433"/>
      <c r="AD485" s="848"/>
    </row>
    <row r="486" spans="1:30" ht="24.75" customHeight="1">
      <c r="A486" s="728"/>
      <c r="B486" s="729"/>
      <c r="C486" s="729"/>
      <c r="D486" s="730" t="s">
        <v>98</v>
      </c>
      <c r="E486" s="730"/>
      <c r="F486" s="730"/>
      <c r="G486" s="485">
        <v>29342</v>
      </c>
      <c r="H486" s="485"/>
      <c r="I486" s="485"/>
      <c r="J486" s="485">
        <v>2</v>
      </c>
      <c r="K486" s="485"/>
      <c r="L486" s="485"/>
      <c r="M486" s="485">
        <v>512</v>
      </c>
      <c r="N486" s="485"/>
      <c r="O486" s="485"/>
      <c r="P486" s="485">
        <v>6582</v>
      </c>
      <c r="Q486" s="485"/>
      <c r="R486" s="485"/>
      <c r="S486" s="485">
        <v>14364</v>
      </c>
      <c r="T486" s="485"/>
      <c r="U486" s="485"/>
      <c r="V486" s="485">
        <v>5950</v>
      </c>
      <c r="W486" s="485"/>
      <c r="X486" s="485"/>
      <c r="Y486" s="485">
        <v>1434</v>
      </c>
      <c r="Z486" s="485"/>
      <c r="AA486" s="485"/>
      <c r="AB486" s="485">
        <v>498</v>
      </c>
      <c r="AC486" s="485"/>
      <c r="AD486" s="849"/>
    </row>
    <row r="487" spans="1:30" s="11" customFormat="1" ht="12.95" customHeight="1">
      <c r="A487" s="60" t="s">
        <v>130</v>
      </c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V487" s="5"/>
      <c r="W487" s="5"/>
      <c r="X487" s="5"/>
      <c r="Y487" s="5"/>
      <c r="Z487" s="5"/>
      <c r="AA487" s="5"/>
      <c r="AB487" s="5"/>
      <c r="AC487" s="5"/>
      <c r="AD487" s="42" t="s">
        <v>281</v>
      </c>
    </row>
    <row r="488" spans="1:30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20.100000000000001" customHeight="1">
      <c r="A489" s="14" t="s">
        <v>142</v>
      </c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5.95" customHeight="1">
      <c r="A490" s="43"/>
      <c r="B490" s="9" t="s">
        <v>483</v>
      </c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4"/>
      <c r="V490" s="4"/>
      <c r="W490" s="4"/>
      <c r="X490" s="4"/>
      <c r="Z490" s="4"/>
      <c r="AA490" s="4"/>
      <c r="AB490" s="4"/>
      <c r="AC490" s="4"/>
      <c r="AD490" s="77" t="s">
        <v>143</v>
      </c>
    </row>
    <row r="491" spans="1:30" ht="24.75" customHeight="1">
      <c r="A491" s="471" t="s">
        <v>362</v>
      </c>
      <c r="B491" s="276"/>
      <c r="C491" s="276"/>
      <c r="D491" s="276"/>
      <c r="E491" s="276"/>
      <c r="F491" s="276"/>
      <c r="G491" s="276"/>
      <c r="H491" s="276" t="s">
        <v>63</v>
      </c>
      <c r="I491" s="276"/>
      <c r="J491" s="276"/>
      <c r="K491" s="276"/>
      <c r="L491" s="276" t="s">
        <v>144</v>
      </c>
      <c r="M491" s="276"/>
      <c r="N491" s="276"/>
      <c r="O491" s="276"/>
      <c r="P491" s="276" t="s">
        <v>145</v>
      </c>
      <c r="Q491" s="276"/>
      <c r="R491" s="276"/>
      <c r="S491" s="276"/>
      <c r="T491" s="276"/>
      <c r="U491" s="276"/>
      <c r="V491" s="276"/>
      <c r="W491" s="276"/>
      <c r="X491" s="276"/>
      <c r="Y491" s="847" t="s">
        <v>146</v>
      </c>
      <c r="Z491" s="847"/>
      <c r="AA491" s="847"/>
      <c r="AB491" s="276" t="s">
        <v>147</v>
      </c>
      <c r="AC491" s="276"/>
      <c r="AD491" s="505"/>
    </row>
    <row r="492" spans="1:30" ht="24.75" customHeight="1">
      <c r="A492" s="472"/>
      <c r="B492" s="222"/>
      <c r="C492" s="222"/>
      <c r="D492" s="222"/>
      <c r="E492" s="222"/>
      <c r="F492" s="222"/>
      <c r="G492" s="222"/>
      <c r="H492" s="222"/>
      <c r="I492" s="222"/>
      <c r="J492" s="222"/>
      <c r="K492" s="222"/>
      <c r="L492" s="222"/>
      <c r="M492" s="222"/>
      <c r="N492" s="222"/>
      <c r="O492" s="222"/>
      <c r="P492" s="222" t="s">
        <v>148</v>
      </c>
      <c r="Q492" s="222"/>
      <c r="R492" s="222"/>
      <c r="S492" s="222" t="s">
        <v>149</v>
      </c>
      <c r="T492" s="222"/>
      <c r="U492" s="222"/>
      <c r="V492" s="222" t="s">
        <v>150</v>
      </c>
      <c r="W492" s="222"/>
      <c r="X492" s="222"/>
      <c r="Y492" s="680" t="s">
        <v>151</v>
      </c>
      <c r="Z492" s="680"/>
      <c r="AA492" s="680"/>
      <c r="AB492" s="222"/>
      <c r="AC492" s="222"/>
      <c r="AD492" s="506"/>
    </row>
    <row r="493" spans="1:30" ht="18.75" customHeight="1">
      <c r="A493" s="228" t="s">
        <v>337</v>
      </c>
      <c r="B493" s="597"/>
      <c r="C493" s="597"/>
      <c r="D493" s="597"/>
      <c r="E493" s="597"/>
      <c r="F493" s="597"/>
      <c r="G493" s="598"/>
      <c r="H493" s="408">
        <v>31396</v>
      </c>
      <c r="I493" s="408"/>
      <c r="J493" s="408"/>
      <c r="K493" s="408"/>
      <c r="L493" s="408">
        <v>20176</v>
      </c>
      <c r="M493" s="408"/>
      <c r="N493" s="408"/>
      <c r="O493" s="408"/>
      <c r="P493" s="408">
        <f>SUM(S493:X493)</f>
        <v>10352</v>
      </c>
      <c r="Q493" s="408"/>
      <c r="R493" s="408"/>
      <c r="S493" s="408">
        <v>1254</v>
      </c>
      <c r="T493" s="408"/>
      <c r="U493" s="408"/>
      <c r="V493" s="408">
        <v>9098</v>
      </c>
      <c r="W493" s="408"/>
      <c r="X493" s="408"/>
      <c r="Y493" s="408">
        <v>557</v>
      </c>
      <c r="Z493" s="408"/>
      <c r="AA493" s="408"/>
      <c r="AB493" s="408">
        <v>311</v>
      </c>
      <c r="AC493" s="408"/>
      <c r="AD493" s="410"/>
    </row>
    <row r="494" spans="1:30" ht="18.75" customHeight="1">
      <c r="A494" s="75"/>
      <c r="B494" s="379" t="s">
        <v>338</v>
      </c>
      <c r="C494" s="379"/>
      <c r="D494" s="379"/>
      <c r="E494" s="379"/>
      <c r="F494" s="379"/>
      <c r="G494" s="385"/>
      <c r="H494" s="182">
        <v>18227</v>
      </c>
      <c r="I494" s="182"/>
      <c r="J494" s="182"/>
      <c r="K494" s="182"/>
      <c r="L494" s="182">
        <v>17656</v>
      </c>
      <c r="M494" s="182"/>
      <c r="N494" s="182"/>
      <c r="O494" s="182"/>
      <c r="P494" s="182">
        <f t="shared" ref="P494:P502" si="5">SUM(S494:X494)</f>
        <v>329</v>
      </c>
      <c r="Q494" s="182"/>
      <c r="R494" s="182"/>
      <c r="S494" s="486" t="s">
        <v>495</v>
      </c>
      <c r="T494" s="486"/>
      <c r="U494" s="486"/>
      <c r="V494" s="182">
        <v>329</v>
      </c>
      <c r="W494" s="182"/>
      <c r="X494" s="182"/>
      <c r="Y494" s="182">
        <v>66</v>
      </c>
      <c r="Z494" s="182"/>
      <c r="AA494" s="182"/>
      <c r="AB494" s="182">
        <v>176</v>
      </c>
      <c r="AC494" s="182"/>
      <c r="AD494" s="483"/>
    </row>
    <row r="495" spans="1:30" ht="18.75" customHeight="1">
      <c r="A495" s="75"/>
      <c r="B495" s="379" t="s">
        <v>339</v>
      </c>
      <c r="C495" s="379"/>
      <c r="D495" s="379"/>
      <c r="E495" s="379"/>
      <c r="F495" s="379"/>
      <c r="G495" s="385"/>
      <c r="H495" s="182">
        <v>482</v>
      </c>
      <c r="I495" s="182"/>
      <c r="J495" s="182"/>
      <c r="K495" s="182"/>
      <c r="L495" s="182">
        <v>282</v>
      </c>
      <c r="M495" s="182"/>
      <c r="N495" s="182"/>
      <c r="O495" s="182"/>
      <c r="P495" s="182">
        <f t="shared" si="5"/>
        <v>176</v>
      </c>
      <c r="Q495" s="182"/>
      <c r="R495" s="182"/>
      <c r="S495" s="182">
        <v>1</v>
      </c>
      <c r="T495" s="182"/>
      <c r="U495" s="182"/>
      <c r="V495" s="182">
        <v>175</v>
      </c>
      <c r="W495" s="182"/>
      <c r="X495" s="182"/>
      <c r="Y495" s="182">
        <v>14</v>
      </c>
      <c r="Z495" s="182"/>
      <c r="AA495" s="182"/>
      <c r="AB495" s="182">
        <v>10</v>
      </c>
      <c r="AC495" s="182"/>
      <c r="AD495" s="483"/>
    </row>
    <row r="496" spans="1:30" ht="18.75" customHeight="1">
      <c r="A496" s="75"/>
      <c r="B496" s="379" t="s">
        <v>340</v>
      </c>
      <c r="C496" s="379"/>
      <c r="D496" s="379"/>
      <c r="E496" s="379"/>
      <c r="F496" s="379"/>
      <c r="G496" s="385"/>
      <c r="H496" s="182">
        <v>12673</v>
      </c>
      <c r="I496" s="182"/>
      <c r="J496" s="182"/>
      <c r="K496" s="182"/>
      <c r="L496" s="182">
        <v>2230</v>
      </c>
      <c r="M496" s="182"/>
      <c r="N496" s="182"/>
      <c r="O496" s="182"/>
      <c r="P496" s="182">
        <f t="shared" si="5"/>
        <v>9844</v>
      </c>
      <c r="Q496" s="182"/>
      <c r="R496" s="182"/>
      <c r="S496" s="182">
        <v>1253</v>
      </c>
      <c r="T496" s="182"/>
      <c r="U496" s="182"/>
      <c r="V496" s="182">
        <v>8591</v>
      </c>
      <c r="W496" s="182"/>
      <c r="X496" s="182"/>
      <c r="Y496" s="182">
        <v>475</v>
      </c>
      <c r="Z496" s="182"/>
      <c r="AA496" s="182"/>
      <c r="AB496" s="182">
        <v>124</v>
      </c>
      <c r="AC496" s="182"/>
      <c r="AD496" s="483"/>
    </row>
    <row r="497" spans="1:34" ht="18.75" customHeight="1">
      <c r="A497" s="75"/>
      <c r="B497" s="56"/>
      <c r="C497" s="496" t="s">
        <v>224</v>
      </c>
      <c r="D497" s="496"/>
      <c r="E497" s="496"/>
      <c r="F497" s="496"/>
      <c r="G497" s="497"/>
      <c r="H497" s="182">
        <v>1986</v>
      </c>
      <c r="I497" s="182"/>
      <c r="J497" s="182"/>
      <c r="K497" s="182"/>
      <c r="L497" s="182">
        <v>17</v>
      </c>
      <c r="M497" s="182"/>
      <c r="N497" s="182"/>
      <c r="O497" s="182"/>
      <c r="P497" s="182">
        <f t="shared" si="5"/>
        <v>1832</v>
      </c>
      <c r="Q497" s="182"/>
      <c r="R497" s="182"/>
      <c r="S497" s="486" t="s">
        <v>495</v>
      </c>
      <c r="T497" s="486"/>
      <c r="U497" s="486"/>
      <c r="V497" s="182">
        <v>1832</v>
      </c>
      <c r="W497" s="182"/>
      <c r="X497" s="182"/>
      <c r="Y497" s="182">
        <v>127</v>
      </c>
      <c r="Z497" s="182"/>
      <c r="AA497" s="182"/>
      <c r="AB497" s="182">
        <v>10</v>
      </c>
      <c r="AC497" s="182"/>
      <c r="AD497" s="483"/>
      <c r="AF497" s="394"/>
      <c r="AG497" s="394"/>
      <c r="AH497" s="394"/>
    </row>
    <row r="498" spans="1:34" ht="18.75" customHeight="1">
      <c r="A498" s="75"/>
      <c r="B498" s="56"/>
      <c r="C498" s="496" t="s">
        <v>225</v>
      </c>
      <c r="D498" s="496"/>
      <c r="E498" s="496"/>
      <c r="F498" s="496"/>
      <c r="G498" s="497"/>
      <c r="H498" s="182">
        <v>8439</v>
      </c>
      <c r="I498" s="182"/>
      <c r="J498" s="182"/>
      <c r="K498" s="182"/>
      <c r="L498" s="182">
        <v>658</v>
      </c>
      <c r="M498" s="182"/>
      <c r="N498" s="182"/>
      <c r="O498" s="182"/>
      <c r="P498" s="182">
        <f t="shared" si="5"/>
        <v>7357</v>
      </c>
      <c r="Q498" s="182"/>
      <c r="R498" s="182"/>
      <c r="S498" s="182">
        <v>1253</v>
      </c>
      <c r="T498" s="182"/>
      <c r="U498" s="182"/>
      <c r="V498" s="182">
        <v>6104</v>
      </c>
      <c r="W498" s="182"/>
      <c r="X498" s="182"/>
      <c r="Y498" s="182">
        <v>321</v>
      </c>
      <c r="Z498" s="182"/>
      <c r="AA498" s="182"/>
      <c r="AB498" s="182">
        <v>103</v>
      </c>
      <c r="AC498" s="182"/>
      <c r="AD498" s="483"/>
    </row>
    <row r="499" spans="1:34" ht="18.75" customHeight="1">
      <c r="A499" s="75"/>
      <c r="B499" s="56"/>
      <c r="C499" s="496" t="s">
        <v>226</v>
      </c>
      <c r="D499" s="496"/>
      <c r="E499" s="496"/>
      <c r="F499" s="496"/>
      <c r="G499" s="497"/>
      <c r="H499" s="182">
        <v>1260</v>
      </c>
      <c r="I499" s="182"/>
      <c r="J499" s="182"/>
      <c r="K499" s="182"/>
      <c r="L499" s="182">
        <v>625</v>
      </c>
      <c r="M499" s="182"/>
      <c r="N499" s="182"/>
      <c r="O499" s="182"/>
      <c r="P499" s="182">
        <f t="shared" si="5"/>
        <v>613</v>
      </c>
      <c r="Q499" s="182"/>
      <c r="R499" s="182"/>
      <c r="S499" s="394" t="s">
        <v>495</v>
      </c>
      <c r="T499" s="394"/>
      <c r="U499" s="394"/>
      <c r="V499" s="182">
        <v>613</v>
      </c>
      <c r="W499" s="182"/>
      <c r="X499" s="182"/>
      <c r="Y499" s="182">
        <v>11</v>
      </c>
      <c r="Z499" s="182"/>
      <c r="AA499" s="182"/>
      <c r="AB499" s="182">
        <v>11</v>
      </c>
      <c r="AC499" s="182"/>
      <c r="AD499" s="483"/>
    </row>
    <row r="500" spans="1:34" ht="18.75" customHeight="1">
      <c r="A500" s="75"/>
      <c r="B500" s="56"/>
      <c r="C500" s="496" t="s">
        <v>227</v>
      </c>
      <c r="D500" s="496"/>
      <c r="E500" s="496"/>
      <c r="F500" s="496"/>
      <c r="G500" s="497"/>
      <c r="H500" s="182">
        <v>475</v>
      </c>
      <c r="I500" s="182"/>
      <c r="J500" s="182"/>
      <c r="K500" s="182"/>
      <c r="L500" s="182">
        <v>449</v>
      </c>
      <c r="M500" s="182"/>
      <c r="N500" s="182"/>
      <c r="O500" s="182"/>
      <c r="P500" s="182">
        <f t="shared" si="5"/>
        <v>21</v>
      </c>
      <c r="Q500" s="182"/>
      <c r="R500" s="182"/>
      <c r="S500" s="394" t="s">
        <v>497</v>
      </c>
      <c r="T500" s="394"/>
      <c r="U500" s="394"/>
      <c r="V500" s="182">
        <v>21</v>
      </c>
      <c r="W500" s="182"/>
      <c r="X500" s="182"/>
      <c r="Y500" s="182">
        <v>5</v>
      </c>
      <c r="Z500" s="182"/>
      <c r="AA500" s="182"/>
      <c r="AB500" s="394" t="s">
        <v>495</v>
      </c>
      <c r="AC500" s="394"/>
      <c r="AD500" s="737"/>
    </row>
    <row r="501" spans="1:34" ht="18.75" customHeight="1">
      <c r="A501" s="75"/>
      <c r="B501" s="56"/>
      <c r="C501" s="496" t="s">
        <v>228</v>
      </c>
      <c r="D501" s="496"/>
      <c r="E501" s="496"/>
      <c r="F501" s="496"/>
      <c r="G501" s="497"/>
      <c r="H501" s="182">
        <v>513</v>
      </c>
      <c r="I501" s="182"/>
      <c r="J501" s="182"/>
      <c r="K501" s="182"/>
      <c r="L501" s="182">
        <v>481</v>
      </c>
      <c r="M501" s="182"/>
      <c r="N501" s="182"/>
      <c r="O501" s="182"/>
      <c r="P501" s="182">
        <f t="shared" si="5"/>
        <v>21</v>
      </c>
      <c r="Q501" s="182"/>
      <c r="R501" s="182"/>
      <c r="S501" s="394" t="s">
        <v>492</v>
      </c>
      <c r="T501" s="394"/>
      <c r="U501" s="394"/>
      <c r="V501" s="182">
        <v>21</v>
      </c>
      <c r="W501" s="182"/>
      <c r="X501" s="182"/>
      <c r="Y501" s="182">
        <v>11</v>
      </c>
      <c r="Z501" s="182"/>
      <c r="AA501" s="182"/>
      <c r="AB501" s="394" t="s">
        <v>500</v>
      </c>
      <c r="AC501" s="394"/>
      <c r="AD501" s="737"/>
      <c r="AF501" s="3"/>
    </row>
    <row r="502" spans="1:34" ht="18.75" customHeight="1">
      <c r="A502" s="76"/>
      <c r="B502" s="399" t="s">
        <v>394</v>
      </c>
      <c r="C502" s="399"/>
      <c r="D502" s="399"/>
      <c r="E502" s="399"/>
      <c r="F502" s="399"/>
      <c r="G502" s="571"/>
      <c r="H502" s="484">
        <v>14</v>
      </c>
      <c r="I502" s="484"/>
      <c r="J502" s="484"/>
      <c r="K502" s="484"/>
      <c r="L502" s="484">
        <v>8</v>
      </c>
      <c r="M502" s="484"/>
      <c r="N502" s="484"/>
      <c r="O502" s="182"/>
      <c r="P502" s="182">
        <f t="shared" si="5"/>
        <v>3</v>
      </c>
      <c r="Q502" s="182"/>
      <c r="R502" s="182"/>
      <c r="S502" s="394" t="s">
        <v>492</v>
      </c>
      <c r="T502" s="774"/>
      <c r="U502" s="774"/>
      <c r="V502" s="484">
        <v>3</v>
      </c>
      <c r="W502" s="484"/>
      <c r="X502" s="484"/>
      <c r="Y502" s="484">
        <v>2</v>
      </c>
      <c r="Z502" s="484"/>
      <c r="AA502" s="484"/>
      <c r="AB502" s="774" t="s">
        <v>501</v>
      </c>
      <c r="AC502" s="774"/>
      <c r="AD502" s="816"/>
    </row>
    <row r="503" spans="1:34" s="11" customFormat="1" ht="12.95" customHeight="1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160"/>
      <c r="P503" s="160"/>
      <c r="Q503" s="160"/>
      <c r="R503" s="160"/>
      <c r="S503" s="160"/>
      <c r="T503" s="56"/>
      <c r="V503" s="5"/>
      <c r="W503" s="5"/>
      <c r="X503" s="5"/>
      <c r="Y503" s="5"/>
      <c r="Z503" s="5"/>
      <c r="AA503" s="5"/>
      <c r="AB503" s="5"/>
      <c r="AC503" s="5"/>
      <c r="AD503" s="42" t="s">
        <v>281</v>
      </c>
    </row>
    <row r="504" spans="1:34" s="11" customFormat="1" ht="14.25" customHeight="1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V504" s="5"/>
      <c r="W504" s="5"/>
      <c r="X504" s="5"/>
      <c r="Y504" s="5"/>
      <c r="Z504" s="5"/>
      <c r="AA504" s="5"/>
      <c r="AB504" s="5"/>
      <c r="AC504" s="5"/>
      <c r="AD504" s="5"/>
    </row>
    <row r="505" spans="1:34" ht="20.100000000000001" customHeight="1">
      <c r="A505" s="14" t="s">
        <v>152</v>
      </c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4" ht="15.95" customHeight="1">
      <c r="A506" s="43"/>
      <c r="B506" s="9" t="s">
        <v>88</v>
      </c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4"/>
      <c r="V506" s="4"/>
      <c r="W506" s="4"/>
      <c r="X506" s="4"/>
      <c r="Z506" s="4"/>
      <c r="AA506" s="4"/>
      <c r="AB506" s="4"/>
      <c r="AC506" s="4"/>
      <c r="AD506" s="77" t="s">
        <v>143</v>
      </c>
    </row>
    <row r="507" spans="1:34" ht="15" customHeight="1">
      <c r="A507" s="296" t="s">
        <v>90</v>
      </c>
      <c r="B507" s="297"/>
      <c r="C507" s="297"/>
      <c r="D507" s="297"/>
      <c r="E507" s="297"/>
      <c r="F507" s="297"/>
      <c r="G507" s="297"/>
      <c r="H507" s="297"/>
      <c r="I507" s="297"/>
      <c r="J507" s="297"/>
      <c r="K507" s="297"/>
      <c r="L507" s="276" t="s">
        <v>63</v>
      </c>
      <c r="M507" s="276"/>
      <c r="N507" s="276"/>
      <c r="O507" s="276"/>
      <c r="P507" s="476" t="s">
        <v>296</v>
      </c>
      <c r="Q507" s="476"/>
      <c r="R507" s="476"/>
      <c r="S507" s="476" t="s">
        <v>297</v>
      </c>
      <c r="T507" s="476"/>
      <c r="U507" s="476"/>
      <c r="V507" s="476" t="s">
        <v>298</v>
      </c>
      <c r="W507" s="476"/>
      <c r="X507" s="476"/>
      <c r="Y507" s="476" t="s">
        <v>299</v>
      </c>
      <c r="Z507" s="476"/>
      <c r="AA507" s="476"/>
      <c r="AB507" s="817" t="s">
        <v>153</v>
      </c>
      <c r="AC507" s="817"/>
      <c r="AD507" s="818"/>
    </row>
    <row r="508" spans="1:34" ht="15" customHeight="1">
      <c r="A508" s="321" t="s">
        <v>223</v>
      </c>
      <c r="B508" s="322"/>
      <c r="C508" s="322"/>
      <c r="D508" s="322"/>
      <c r="E508" s="322"/>
      <c r="F508" s="322"/>
      <c r="G508" s="322"/>
      <c r="H508" s="322"/>
      <c r="I508" s="322"/>
      <c r="J508" s="322"/>
      <c r="K508" s="322"/>
      <c r="L508" s="222"/>
      <c r="M508" s="222"/>
      <c r="N508" s="222"/>
      <c r="O508" s="222"/>
      <c r="P508" s="636" t="s">
        <v>154</v>
      </c>
      <c r="Q508" s="636"/>
      <c r="R508" s="636"/>
      <c r="S508" s="636" t="s">
        <v>155</v>
      </c>
      <c r="T508" s="636"/>
      <c r="U508" s="636"/>
      <c r="V508" s="636" t="s">
        <v>156</v>
      </c>
      <c r="W508" s="636"/>
      <c r="X508" s="636"/>
      <c r="Y508" s="636" t="s">
        <v>157</v>
      </c>
      <c r="Z508" s="636"/>
      <c r="AA508" s="636"/>
      <c r="AB508" s="368"/>
      <c r="AC508" s="368"/>
      <c r="AD508" s="369"/>
    </row>
    <row r="509" spans="1:34" ht="15" customHeight="1">
      <c r="A509" s="759" t="s">
        <v>452</v>
      </c>
      <c r="B509" s="671"/>
      <c r="C509" s="685"/>
      <c r="D509" s="477" t="s">
        <v>440</v>
      </c>
      <c r="E509" s="477"/>
      <c r="F509" s="477"/>
      <c r="G509" s="477"/>
      <c r="H509" s="477"/>
      <c r="I509" s="477"/>
      <c r="J509" s="477"/>
      <c r="K509" s="478"/>
      <c r="L509" s="181">
        <v>2220</v>
      </c>
      <c r="M509" s="181"/>
      <c r="N509" s="181"/>
      <c r="O509" s="181"/>
      <c r="P509" s="181">
        <v>516</v>
      </c>
      <c r="Q509" s="181"/>
      <c r="R509" s="181"/>
      <c r="S509" s="181">
        <v>516</v>
      </c>
      <c r="T509" s="181"/>
      <c r="U509" s="181"/>
      <c r="V509" s="181">
        <v>426</v>
      </c>
      <c r="W509" s="181"/>
      <c r="X509" s="181"/>
      <c r="Y509" s="181">
        <v>408</v>
      </c>
      <c r="Z509" s="181"/>
      <c r="AA509" s="181"/>
      <c r="AB509" s="181">
        <v>354</v>
      </c>
      <c r="AC509" s="181"/>
      <c r="AD509" s="738"/>
    </row>
    <row r="510" spans="1:34" ht="15" customHeight="1">
      <c r="A510" s="210"/>
      <c r="B510" s="211"/>
      <c r="C510" s="212"/>
      <c r="D510" s="121"/>
      <c r="E510" s="760" t="s">
        <v>441</v>
      </c>
      <c r="F510" s="760"/>
      <c r="G510" s="760"/>
      <c r="H510" s="760"/>
      <c r="I510" s="760"/>
      <c r="J510" s="760"/>
      <c r="K510" s="761"/>
      <c r="L510" s="181">
        <v>600</v>
      </c>
      <c r="M510" s="181"/>
      <c r="N510" s="181"/>
      <c r="O510" s="181"/>
      <c r="P510" s="181">
        <v>167</v>
      </c>
      <c r="Q510" s="181"/>
      <c r="R510" s="181"/>
      <c r="S510" s="181">
        <v>144</v>
      </c>
      <c r="T510" s="181"/>
      <c r="U510" s="181"/>
      <c r="V510" s="181">
        <v>112</v>
      </c>
      <c r="W510" s="181"/>
      <c r="X510" s="181"/>
      <c r="Y510" s="181">
        <v>94</v>
      </c>
      <c r="Z510" s="181"/>
      <c r="AA510" s="181"/>
      <c r="AB510" s="181">
        <v>83</v>
      </c>
      <c r="AC510" s="181"/>
      <c r="AD510" s="738"/>
    </row>
    <row r="511" spans="1:34" ht="15" customHeight="1">
      <c r="A511" s="213"/>
      <c r="B511" s="214"/>
      <c r="C511" s="215"/>
      <c r="D511" s="121"/>
      <c r="E511" s="760" t="s">
        <v>442</v>
      </c>
      <c r="F511" s="760"/>
      <c r="G511" s="760"/>
      <c r="H511" s="760"/>
      <c r="I511" s="760"/>
      <c r="J511" s="760"/>
      <c r="K511" s="761"/>
      <c r="L511" s="181">
        <v>1620</v>
      </c>
      <c r="M511" s="181"/>
      <c r="N511" s="181"/>
      <c r="O511" s="181"/>
      <c r="P511" s="181">
        <v>349</v>
      </c>
      <c r="Q511" s="181"/>
      <c r="R511" s="181"/>
      <c r="S511" s="181">
        <v>372</v>
      </c>
      <c r="T511" s="181"/>
      <c r="U511" s="181"/>
      <c r="V511" s="181">
        <v>314</v>
      </c>
      <c r="W511" s="181"/>
      <c r="X511" s="181"/>
      <c r="Y511" s="181">
        <v>314</v>
      </c>
      <c r="Z511" s="181"/>
      <c r="AA511" s="181"/>
      <c r="AB511" s="181">
        <v>271</v>
      </c>
      <c r="AC511" s="181"/>
      <c r="AD511" s="738"/>
    </row>
    <row r="512" spans="1:34" ht="25.5" customHeight="1">
      <c r="A512" s="193">
        <v>2</v>
      </c>
      <c r="B512" s="194"/>
      <c r="C512" s="195"/>
      <c r="D512" s="178" t="s">
        <v>440</v>
      </c>
      <c r="E512" s="178"/>
      <c r="F512" s="178"/>
      <c r="G512" s="178"/>
      <c r="H512" s="178"/>
      <c r="I512" s="178"/>
      <c r="J512" s="178"/>
      <c r="K512" s="179"/>
      <c r="L512" s="404">
        <f>SUM(L513:O514)</f>
        <v>2647</v>
      </c>
      <c r="M512" s="404"/>
      <c r="N512" s="404"/>
      <c r="O512" s="404"/>
      <c r="P512" s="404">
        <f>SUM(P513:R514)</f>
        <v>438</v>
      </c>
      <c r="Q512" s="404"/>
      <c r="R512" s="404"/>
      <c r="S512" s="404">
        <f>SUM(S513:U514)</f>
        <v>645</v>
      </c>
      <c r="T512" s="404"/>
      <c r="U512" s="404"/>
      <c r="V512" s="404">
        <f>SUM(V513:X514)</f>
        <v>589</v>
      </c>
      <c r="W512" s="404"/>
      <c r="X512" s="404"/>
      <c r="Y512" s="404">
        <f>SUM(Y513:AA514)</f>
        <v>457</v>
      </c>
      <c r="Z512" s="404"/>
      <c r="AA512" s="404"/>
      <c r="AB512" s="404">
        <f>SUM(AB513:AD514)</f>
        <v>518</v>
      </c>
      <c r="AC512" s="404"/>
      <c r="AD512" s="482"/>
    </row>
    <row r="513" spans="1:36" ht="15" customHeight="1">
      <c r="A513" s="196"/>
      <c r="B513" s="197"/>
      <c r="C513" s="198"/>
      <c r="D513" s="122"/>
      <c r="E513" s="602" t="s">
        <v>441</v>
      </c>
      <c r="F513" s="602"/>
      <c r="G513" s="602"/>
      <c r="H513" s="602"/>
      <c r="I513" s="602"/>
      <c r="J513" s="602"/>
      <c r="K513" s="603"/>
      <c r="L513" s="404">
        <f>SUM(P513:AD513)</f>
        <v>760</v>
      </c>
      <c r="M513" s="404"/>
      <c r="N513" s="404"/>
      <c r="O513" s="404"/>
      <c r="P513" s="404">
        <v>186</v>
      </c>
      <c r="Q513" s="404"/>
      <c r="R513" s="404"/>
      <c r="S513" s="404">
        <v>188</v>
      </c>
      <c r="T513" s="404"/>
      <c r="U513" s="404"/>
      <c r="V513" s="404">
        <v>149</v>
      </c>
      <c r="W513" s="404"/>
      <c r="X513" s="404"/>
      <c r="Y513" s="404">
        <v>119</v>
      </c>
      <c r="Z513" s="404"/>
      <c r="AA513" s="404"/>
      <c r="AB513" s="404">
        <v>118</v>
      </c>
      <c r="AC513" s="404"/>
      <c r="AD513" s="482"/>
    </row>
    <row r="514" spans="1:36" ht="15" customHeight="1">
      <c r="A514" s="199"/>
      <c r="B514" s="200"/>
      <c r="C514" s="201"/>
      <c r="D514" s="137"/>
      <c r="E514" s="976" t="s">
        <v>442</v>
      </c>
      <c r="F514" s="976"/>
      <c r="G514" s="976"/>
      <c r="H514" s="976"/>
      <c r="I514" s="976"/>
      <c r="J514" s="976"/>
      <c r="K514" s="977"/>
      <c r="L514" s="487">
        <f>SUM(P514:AD514)</f>
        <v>1887</v>
      </c>
      <c r="M514" s="487"/>
      <c r="N514" s="487"/>
      <c r="O514" s="487"/>
      <c r="P514" s="487">
        <v>252</v>
      </c>
      <c r="Q514" s="487"/>
      <c r="R514" s="487"/>
      <c r="S514" s="487">
        <v>457</v>
      </c>
      <c r="T514" s="487"/>
      <c r="U514" s="487"/>
      <c r="V514" s="487">
        <v>440</v>
      </c>
      <c r="W514" s="487"/>
      <c r="X514" s="487"/>
      <c r="Y514" s="487">
        <v>338</v>
      </c>
      <c r="Z514" s="487"/>
      <c r="AA514" s="487"/>
      <c r="AB514" s="487">
        <v>400</v>
      </c>
      <c r="AC514" s="487"/>
      <c r="AD514" s="744"/>
    </row>
    <row r="515" spans="1:36" ht="18.75" customHeight="1">
      <c r="A515" s="96"/>
      <c r="B515" s="35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"/>
      <c r="V515" s="5"/>
      <c r="W515" s="5"/>
      <c r="X515" s="5"/>
      <c r="Y515" s="5"/>
      <c r="Z515" s="5"/>
      <c r="AA515" s="5"/>
      <c r="AB515" s="5"/>
      <c r="AC515" s="5"/>
      <c r="AD515" s="42" t="s">
        <v>281</v>
      </c>
    </row>
    <row r="516" spans="1:36" ht="18.75" customHeight="1">
      <c r="A516" s="96"/>
      <c r="B516" s="35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spans="1:36" ht="18.75" customHeight="1">
      <c r="A517" s="14" t="s">
        <v>462</v>
      </c>
      <c r="B517" s="3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spans="1:36" s="11" customFormat="1" ht="12.95" customHeight="1">
      <c r="A518" s="43"/>
      <c r="B518" s="9" t="s">
        <v>483</v>
      </c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155"/>
      <c r="O518" s="155"/>
      <c r="P518" s="56"/>
      <c r="Q518" s="56"/>
      <c r="R518" s="56"/>
      <c r="S518" s="56"/>
      <c r="T518" s="56"/>
      <c r="U518" s="5"/>
      <c r="V518" s="5"/>
      <c r="W518" s="5"/>
      <c r="X518" s="5"/>
      <c r="Z518" s="4"/>
      <c r="AA518" s="4"/>
      <c r="AB518" s="4"/>
      <c r="AC518" s="4"/>
      <c r="AD518" s="77" t="s">
        <v>143</v>
      </c>
    </row>
    <row r="519" spans="1:36" s="11" customFormat="1" ht="14.25" customHeight="1">
      <c r="A519" s="188" t="s">
        <v>158</v>
      </c>
      <c r="B519" s="189"/>
      <c r="C519" s="189"/>
      <c r="D519" s="189"/>
      <c r="E519" s="189"/>
      <c r="F519" s="190"/>
      <c r="G519" s="601" t="s">
        <v>451</v>
      </c>
      <c r="H519" s="540"/>
      <c r="I519" s="540"/>
      <c r="J519" s="540"/>
      <c r="K519" s="540"/>
      <c r="L519" s="540"/>
      <c r="M519" s="540"/>
      <c r="N519" s="540"/>
      <c r="O519" s="540"/>
      <c r="P519" s="540"/>
      <c r="Q519" s="540"/>
      <c r="R519" s="540"/>
      <c r="S519" s="540"/>
      <c r="T519" s="540"/>
      <c r="U519" s="540"/>
      <c r="V519" s="540"/>
      <c r="W519" s="540"/>
      <c r="X519" s="540"/>
      <c r="Y519" s="540"/>
      <c r="Z519" s="540"/>
      <c r="AA519" s="540"/>
      <c r="AB519" s="62"/>
      <c r="AC519" s="160"/>
      <c r="AD519" s="161"/>
      <c r="AJ519" s="56"/>
    </row>
    <row r="520" spans="1:36" s="11" customFormat="1" ht="20.100000000000001" customHeight="1">
      <c r="A520" s="380" t="s">
        <v>159</v>
      </c>
      <c r="B520" s="381"/>
      <c r="C520" s="381"/>
      <c r="D520" s="381"/>
      <c r="E520" s="381"/>
      <c r="F520" s="382"/>
      <c r="G520" s="762" t="s">
        <v>203</v>
      </c>
      <c r="H520" s="763"/>
      <c r="I520" s="764"/>
      <c r="J520" s="599" t="s">
        <v>450</v>
      </c>
      <c r="K520" s="600"/>
      <c r="L520" s="354"/>
      <c r="M520" s="599" t="s">
        <v>395</v>
      </c>
      <c r="N520" s="600"/>
      <c r="O520" s="354"/>
      <c r="P520" s="599" t="s">
        <v>396</v>
      </c>
      <c r="Q520" s="600"/>
      <c r="R520" s="354"/>
      <c r="S520" s="599" t="s">
        <v>413</v>
      </c>
      <c r="T520" s="600"/>
      <c r="U520" s="354"/>
      <c r="V520" s="599" t="s">
        <v>397</v>
      </c>
      <c r="W520" s="600"/>
      <c r="X520" s="354"/>
      <c r="Y520" s="599" t="s">
        <v>398</v>
      </c>
      <c r="Z520" s="600"/>
      <c r="AA520" s="354"/>
      <c r="AB520" s="599" t="s">
        <v>341</v>
      </c>
      <c r="AC520" s="600"/>
      <c r="AD520" s="968"/>
      <c r="AE520" s="55"/>
    </row>
    <row r="521" spans="1:36" s="11" customFormat="1" ht="15.95" customHeight="1">
      <c r="A521" s="825" t="s">
        <v>160</v>
      </c>
      <c r="B521" s="826"/>
      <c r="C521" s="826"/>
      <c r="D521" s="826"/>
      <c r="E521" s="826"/>
      <c r="F521" s="827"/>
      <c r="G521" s="277">
        <v>6009</v>
      </c>
      <c r="H521" s="278"/>
      <c r="I521" s="278"/>
      <c r="J521" s="278">
        <v>1734</v>
      </c>
      <c r="K521" s="278"/>
      <c r="L521" s="278"/>
      <c r="M521" s="278">
        <v>663</v>
      </c>
      <c r="N521" s="278"/>
      <c r="O521" s="278"/>
      <c r="P521" s="278">
        <v>1007</v>
      </c>
      <c r="Q521" s="278"/>
      <c r="R521" s="278"/>
      <c r="S521" s="278">
        <v>1275</v>
      </c>
      <c r="T521" s="278"/>
      <c r="U521" s="278"/>
      <c r="V521" s="278">
        <v>855</v>
      </c>
      <c r="W521" s="278"/>
      <c r="X521" s="278"/>
      <c r="Y521" s="278">
        <v>340</v>
      </c>
      <c r="Z521" s="278"/>
      <c r="AA521" s="278"/>
      <c r="AB521" s="278">
        <v>135</v>
      </c>
      <c r="AC521" s="278"/>
      <c r="AD521" s="969"/>
    </row>
    <row r="522" spans="1:36" s="11" customFormat="1" ht="15.95" customHeight="1">
      <c r="A522" s="117"/>
      <c r="B522" s="594" t="s">
        <v>346</v>
      </c>
      <c r="C522" s="594"/>
      <c r="D522" s="594"/>
      <c r="E522" s="594"/>
      <c r="F522" s="595"/>
      <c r="G522" s="279">
        <v>1506</v>
      </c>
      <c r="H522" s="182"/>
      <c r="I522" s="182"/>
      <c r="J522" s="182">
        <v>1464</v>
      </c>
      <c r="K522" s="182"/>
      <c r="L522" s="182"/>
      <c r="M522" s="182">
        <v>29</v>
      </c>
      <c r="N522" s="182"/>
      <c r="O522" s="182"/>
      <c r="P522" s="182">
        <v>11</v>
      </c>
      <c r="Q522" s="182"/>
      <c r="R522" s="182"/>
      <c r="S522" s="182">
        <v>1</v>
      </c>
      <c r="T522" s="182"/>
      <c r="U522" s="182"/>
      <c r="V522" s="182">
        <v>1</v>
      </c>
      <c r="W522" s="182"/>
      <c r="X522" s="182"/>
      <c r="Y522" s="491" t="s">
        <v>492</v>
      </c>
      <c r="Z522" s="491"/>
      <c r="AA522" s="491"/>
      <c r="AB522" s="491" t="s">
        <v>492</v>
      </c>
      <c r="AC522" s="491"/>
      <c r="AD522" s="735"/>
    </row>
    <row r="523" spans="1:36" s="11" customFormat="1" ht="15.95" customHeight="1">
      <c r="A523" s="101"/>
      <c r="B523" s="594" t="s">
        <v>345</v>
      </c>
      <c r="C523" s="594"/>
      <c r="D523" s="594"/>
      <c r="E523" s="594"/>
      <c r="F523" s="595"/>
      <c r="G523" s="279">
        <v>518</v>
      </c>
      <c r="H523" s="182"/>
      <c r="I523" s="182"/>
      <c r="J523" s="182">
        <v>203</v>
      </c>
      <c r="K523" s="182"/>
      <c r="L523" s="182"/>
      <c r="M523" s="182">
        <v>276</v>
      </c>
      <c r="N523" s="182"/>
      <c r="O523" s="182"/>
      <c r="P523" s="182">
        <v>33</v>
      </c>
      <c r="Q523" s="182"/>
      <c r="R523" s="182"/>
      <c r="S523" s="182">
        <v>5</v>
      </c>
      <c r="T523" s="182"/>
      <c r="U523" s="182"/>
      <c r="V523" s="182">
        <v>1</v>
      </c>
      <c r="W523" s="182"/>
      <c r="X523" s="182"/>
      <c r="Y523" s="491" t="s">
        <v>492</v>
      </c>
      <c r="Z523" s="491"/>
      <c r="AA523" s="491"/>
      <c r="AB523" s="491" t="s">
        <v>500</v>
      </c>
      <c r="AC523" s="491"/>
      <c r="AD523" s="735"/>
    </row>
    <row r="524" spans="1:36" ht="20.100000000000001" customHeight="1">
      <c r="A524" s="117"/>
      <c r="B524" s="594" t="s">
        <v>449</v>
      </c>
      <c r="C524" s="594"/>
      <c r="D524" s="594"/>
      <c r="E524" s="594"/>
      <c r="F524" s="595"/>
      <c r="G524" s="279">
        <v>765</v>
      </c>
      <c r="H524" s="182"/>
      <c r="I524" s="182"/>
      <c r="J524" s="182">
        <v>50</v>
      </c>
      <c r="K524" s="182"/>
      <c r="L524" s="182"/>
      <c r="M524" s="182">
        <v>276</v>
      </c>
      <c r="N524" s="182"/>
      <c r="O524" s="182"/>
      <c r="P524" s="182">
        <v>377</v>
      </c>
      <c r="Q524" s="182"/>
      <c r="R524" s="182"/>
      <c r="S524" s="182">
        <v>59</v>
      </c>
      <c r="T524" s="182"/>
      <c r="U524" s="182"/>
      <c r="V524" s="182">
        <v>2</v>
      </c>
      <c r="W524" s="182"/>
      <c r="X524" s="182"/>
      <c r="Y524" s="182">
        <v>1</v>
      </c>
      <c r="Z524" s="182"/>
      <c r="AA524" s="182"/>
      <c r="AB524" s="491" t="s">
        <v>492</v>
      </c>
      <c r="AC524" s="491"/>
      <c r="AD524" s="735"/>
    </row>
    <row r="525" spans="1:36" ht="20.100000000000001" customHeight="1">
      <c r="A525" s="101"/>
      <c r="B525" s="594" t="s">
        <v>342</v>
      </c>
      <c r="C525" s="594"/>
      <c r="D525" s="594"/>
      <c r="E525" s="594"/>
      <c r="F525" s="595"/>
      <c r="G525" s="279">
        <v>1231</v>
      </c>
      <c r="H525" s="182"/>
      <c r="I525" s="182"/>
      <c r="J525" s="182">
        <v>10</v>
      </c>
      <c r="K525" s="182"/>
      <c r="L525" s="182"/>
      <c r="M525" s="182">
        <v>75</v>
      </c>
      <c r="N525" s="182"/>
      <c r="O525" s="182"/>
      <c r="P525" s="182">
        <v>499</v>
      </c>
      <c r="Q525" s="182"/>
      <c r="R525" s="182"/>
      <c r="S525" s="182">
        <v>601</v>
      </c>
      <c r="T525" s="182"/>
      <c r="U525" s="182"/>
      <c r="V525" s="182">
        <v>45</v>
      </c>
      <c r="W525" s="182"/>
      <c r="X525" s="182"/>
      <c r="Y525" s="182">
        <v>1</v>
      </c>
      <c r="Z525" s="182"/>
      <c r="AA525" s="182"/>
      <c r="AB525" s="491" t="s">
        <v>492</v>
      </c>
      <c r="AC525" s="491"/>
      <c r="AD525" s="735"/>
    </row>
    <row r="526" spans="1:36" s="15" customFormat="1" ht="15.95" customHeight="1">
      <c r="A526" s="101"/>
      <c r="B526" s="594" t="s">
        <v>343</v>
      </c>
      <c r="C526" s="594"/>
      <c r="D526" s="594"/>
      <c r="E526" s="594"/>
      <c r="F526" s="595"/>
      <c r="G526" s="279">
        <v>1082</v>
      </c>
      <c r="H526" s="182"/>
      <c r="I526" s="182"/>
      <c r="J526" s="182">
        <v>6</v>
      </c>
      <c r="K526" s="182"/>
      <c r="L526" s="182"/>
      <c r="M526" s="182">
        <v>5</v>
      </c>
      <c r="N526" s="182"/>
      <c r="O526" s="182"/>
      <c r="P526" s="182">
        <v>78</v>
      </c>
      <c r="Q526" s="182"/>
      <c r="R526" s="182"/>
      <c r="S526" s="182">
        <v>539</v>
      </c>
      <c r="T526" s="182"/>
      <c r="U526" s="182"/>
      <c r="V526" s="182">
        <v>424</v>
      </c>
      <c r="W526" s="182"/>
      <c r="X526" s="182"/>
      <c r="Y526" s="182">
        <v>25</v>
      </c>
      <c r="Z526" s="182"/>
      <c r="AA526" s="182"/>
      <c r="AB526" s="182">
        <v>5</v>
      </c>
      <c r="AC526" s="182"/>
      <c r="AD526" s="483"/>
    </row>
    <row r="527" spans="1:36" ht="15.95" customHeight="1">
      <c r="A527" s="101"/>
      <c r="B527" s="594" t="s">
        <v>344</v>
      </c>
      <c r="C527" s="594"/>
      <c r="D527" s="594"/>
      <c r="E527" s="594"/>
      <c r="F527" s="595"/>
      <c r="G527" s="279">
        <v>596</v>
      </c>
      <c r="H527" s="182"/>
      <c r="I527" s="182"/>
      <c r="J527" s="182">
        <v>1</v>
      </c>
      <c r="K527" s="182"/>
      <c r="L527" s="182"/>
      <c r="M527" s="182">
        <v>2</v>
      </c>
      <c r="N527" s="182"/>
      <c r="O527" s="182"/>
      <c r="P527" s="182">
        <v>7</v>
      </c>
      <c r="Q527" s="182"/>
      <c r="R527" s="182"/>
      <c r="S527" s="182">
        <v>66</v>
      </c>
      <c r="T527" s="182"/>
      <c r="U527" s="182"/>
      <c r="V527" s="182">
        <v>341</v>
      </c>
      <c r="W527" s="182"/>
      <c r="X527" s="182"/>
      <c r="Y527" s="182">
        <v>163</v>
      </c>
      <c r="Z527" s="182"/>
      <c r="AA527" s="182"/>
      <c r="AB527" s="182">
        <v>16</v>
      </c>
      <c r="AC527" s="182"/>
      <c r="AD527" s="483"/>
    </row>
    <row r="528" spans="1:36" s="11" customFormat="1" ht="15.95" customHeight="1">
      <c r="A528" s="118"/>
      <c r="B528" s="921" t="s">
        <v>341</v>
      </c>
      <c r="C528" s="921"/>
      <c r="D528" s="921"/>
      <c r="E528" s="921"/>
      <c r="F528" s="922"/>
      <c r="G528" s="830">
        <v>311</v>
      </c>
      <c r="H528" s="484"/>
      <c r="I528" s="484"/>
      <c r="J528" s="501" t="s">
        <v>500</v>
      </c>
      <c r="K528" s="501"/>
      <c r="L528" s="501"/>
      <c r="M528" s="501" t="s">
        <v>492</v>
      </c>
      <c r="N528" s="501"/>
      <c r="O528" s="501"/>
      <c r="P528" s="484">
        <v>2</v>
      </c>
      <c r="Q528" s="484"/>
      <c r="R528" s="484"/>
      <c r="S528" s="484">
        <v>4</v>
      </c>
      <c r="T528" s="484"/>
      <c r="U528" s="484"/>
      <c r="V528" s="484">
        <v>41</v>
      </c>
      <c r="W528" s="484"/>
      <c r="X528" s="484"/>
      <c r="Y528" s="484">
        <v>150</v>
      </c>
      <c r="Z528" s="484"/>
      <c r="AA528" s="484"/>
      <c r="AB528" s="484">
        <v>114</v>
      </c>
      <c r="AC528" s="484"/>
      <c r="AD528" s="736"/>
    </row>
    <row r="529" spans="1:30" s="11" customFormat="1" ht="15.95" customHeight="1">
      <c r="A529" s="18"/>
      <c r="B529" s="119"/>
      <c r="C529" s="120"/>
      <c r="D529" s="120"/>
      <c r="E529" s="120"/>
      <c r="F529" s="120"/>
      <c r="G529" s="115"/>
      <c r="H529" s="115"/>
      <c r="I529" s="115"/>
      <c r="J529" s="115"/>
      <c r="K529" s="115"/>
      <c r="L529" s="115"/>
      <c r="M529" s="115"/>
      <c r="N529" s="162"/>
      <c r="O529" s="162"/>
      <c r="P529" s="162"/>
      <c r="Q529" s="162"/>
      <c r="R529" s="162"/>
      <c r="S529" s="162"/>
      <c r="T529" s="162"/>
      <c r="U529" s="162"/>
      <c r="V529" s="162"/>
      <c r="W529" s="162"/>
      <c r="X529" s="162"/>
      <c r="Y529" s="162"/>
      <c r="Z529" s="162"/>
      <c r="AA529" s="162"/>
      <c r="AB529" s="162"/>
      <c r="AC529" s="162"/>
      <c r="AD529" s="41" t="s">
        <v>281</v>
      </c>
    </row>
    <row r="530" spans="1:30" s="11" customFormat="1" ht="15.95" customHeight="1">
      <c r="A530" s="18"/>
      <c r="B530" s="9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5"/>
      <c r="V530" s="5"/>
      <c r="W530" s="5"/>
      <c r="X530" s="5"/>
      <c r="Y530" s="5"/>
      <c r="Z530" s="5"/>
      <c r="AA530" s="5"/>
      <c r="AB530" s="5"/>
      <c r="AC530" s="5"/>
      <c r="AD530" s="1"/>
    </row>
    <row r="531" spans="1:30" s="11" customFormat="1" ht="12" customHeight="1">
      <c r="A531" s="43"/>
      <c r="B531" s="9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s="11" customFormat="1" ht="18" customHeight="1">
      <c r="A532" s="14" t="s">
        <v>166</v>
      </c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3.5" customHeight="1">
      <c r="A533" s="43"/>
      <c r="B533" s="9" t="s">
        <v>167</v>
      </c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4"/>
      <c r="V533" s="4"/>
      <c r="W533" s="4"/>
      <c r="X533" s="4"/>
      <c r="Z533" s="4"/>
      <c r="AA533" s="4"/>
      <c r="AB533" s="4"/>
      <c r="AC533" s="4"/>
      <c r="AD533" s="77" t="s">
        <v>91</v>
      </c>
    </row>
    <row r="534" spans="1:30" ht="15.95" customHeight="1">
      <c r="A534" s="296" t="s">
        <v>218</v>
      </c>
      <c r="B534" s="297"/>
      <c r="C534" s="297"/>
      <c r="D534" s="297"/>
      <c r="E534" s="297"/>
      <c r="F534" s="297"/>
      <c r="G534" s="276" t="s">
        <v>446</v>
      </c>
      <c r="H534" s="276"/>
      <c r="I534" s="276"/>
      <c r="J534" s="276"/>
      <c r="K534" s="276"/>
      <c r="L534" s="276"/>
      <c r="M534" s="276"/>
      <c r="N534" s="276"/>
      <c r="O534" s="276"/>
      <c r="P534" s="276"/>
      <c r="Q534" s="276"/>
      <c r="R534" s="276"/>
      <c r="S534" s="822">
        <v>2</v>
      </c>
      <c r="T534" s="823"/>
      <c r="U534" s="823"/>
      <c r="V534" s="823"/>
      <c r="W534" s="823"/>
      <c r="X534" s="823"/>
      <c r="Y534" s="823"/>
      <c r="Z534" s="823"/>
      <c r="AA534" s="823"/>
      <c r="AB534" s="823"/>
      <c r="AC534" s="823"/>
      <c r="AD534" s="824"/>
    </row>
    <row r="535" spans="1:30" ht="20.100000000000001" customHeight="1">
      <c r="A535" s="321" t="s">
        <v>168</v>
      </c>
      <c r="B535" s="322"/>
      <c r="C535" s="322"/>
      <c r="D535" s="322"/>
      <c r="E535" s="322"/>
      <c r="F535" s="322"/>
      <c r="G535" s="222" t="s">
        <v>63</v>
      </c>
      <c r="H535" s="222"/>
      <c r="I535" s="222"/>
      <c r="J535" s="222"/>
      <c r="K535" s="222" t="s">
        <v>64</v>
      </c>
      <c r="L535" s="222"/>
      <c r="M535" s="222"/>
      <c r="N535" s="222"/>
      <c r="O535" s="222" t="s">
        <v>65</v>
      </c>
      <c r="P535" s="222"/>
      <c r="Q535" s="222"/>
      <c r="R535" s="222"/>
      <c r="S535" s="741" t="s">
        <v>63</v>
      </c>
      <c r="T535" s="494"/>
      <c r="U535" s="494"/>
      <c r="V535" s="494"/>
      <c r="W535" s="494" t="s">
        <v>64</v>
      </c>
      <c r="X535" s="494"/>
      <c r="Y535" s="494"/>
      <c r="Z535" s="494"/>
      <c r="AA535" s="494" t="s">
        <v>65</v>
      </c>
      <c r="AB535" s="494"/>
      <c r="AC535" s="494"/>
      <c r="AD535" s="495"/>
    </row>
    <row r="536" spans="1:30" ht="15.95" customHeight="1">
      <c r="A536" s="926" t="s">
        <v>367</v>
      </c>
      <c r="B536" s="927"/>
      <c r="C536" s="927"/>
      <c r="D536" s="927"/>
      <c r="E536" s="927"/>
      <c r="F536" s="928"/>
      <c r="G536" s="180">
        <v>684</v>
      </c>
      <c r="H536" s="181"/>
      <c r="I536" s="181"/>
      <c r="J536" s="181"/>
      <c r="K536" s="181">
        <v>337</v>
      </c>
      <c r="L536" s="181"/>
      <c r="M536" s="181"/>
      <c r="N536" s="181"/>
      <c r="O536" s="181">
        <v>347</v>
      </c>
      <c r="P536" s="181"/>
      <c r="Q536" s="181"/>
      <c r="R536" s="181"/>
      <c r="S536" s="404">
        <v>915</v>
      </c>
      <c r="T536" s="404"/>
      <c r="U536" s="404"/>
      <c r="V536" s="404"/>
      <c r="W536" s="404">
        <v>484</v>
      </c>
      <c r="X536" s="404"/>
      <c r="Y536" s="404"/>
      <c r="Z536" s="404"/>
      <c r="AA536" s="404">
        <v>431</v>
      </c>
      <c r="AB536" s="404"/>
      <c r="AC536" s="404"/>
      <c r="AD536" s="482"/>
    </row>
    <row r="537" spans="1:30" ht="15" customHeight="1">
      <c r="A537" s="378" t="s">
        <v>169</v>
      </c>
      <c r="B537" s="379"/>
      <c r="C537" s="379"/>
      <c r="D537" s="379"/>
      <c r="E537" s="379"/>
      <c r="F537" s="385"/>
      <c r="G537" s="180">
        <v>249</v>
      </c>
      <c r="H537" s="181"/>
      <c r="I537" s="181"/>
      <c r="J537" s="181"/>
      <c r="K537" s="181">
        <v>122</v>
      </c>
      <c r="L537" s="181"/>
      <c r="M537" s="181"/>
      <c r="N537" s="181"/>
      <c r="O537" s="181">
        <v>127</v>
      </c>
      <c r="P537" s="181"/>
      <c r="Q537" s="181"/>
      <c r="R537" s="181"/>
      <c r="S537" s="404">
        <v>243</v>
      </c>
      <c r="T537" s="404"/>
      <c r="U537" s="404"/>
      <c r="V537" s="404"/>
      <c r="W537" s="404">
        <v>121</v>
      </c>
      <c r="X537" s="404"/>
      <c r="Y537" s="404"/>
      <c r="Z537" s="404"/>
      <c r="AA537" s="404">
        <v>122</v>
      </c>
      <c r="AB537" s="404"/>
      <c r="AC537" s="404"/>
      <c r="AD537" s="482"/>
    </row>
    <row r="538" spans="1:30" ht="15" customHeight="1">
      <c r="A538" s="378" t="s">
        <v>170</v>
      </c>
      <c r="B538" s="379"/>
      <c r="C538" s="379"/>
      <c r="D538" s="379"/>
      <c r="E538" s="379"/>
      <c r="F538" s="385"/>
      <c r="G538" s="180">
        <v>215</v>
      </c>
      <c r="H538" s="181"/>
      <c r="I538" s="181"/>
      <c r="J538" s="181"/>
      <c r="K538" s="181">
        <v>96</v>
      </c>
      <c r="L538" s="181"/>
      <c r="M538" s="181"/>
      <c r="N538" s="181"/>
      <c r="O538" s="181">
        <v>119</v>
      </c>
      <c r="P538" s="181"/>
      <c r="Q538" s="181"/>
      <c r="R538" s="181"/>
      <c r="S538" s="404">
        <v>285</v>
      </c>
      <c r="T538" s="404"/>
      <c r="U538" s="404"/>
      <c r="V538" s="404"/>
      <c r="W538" s="404">
        <v>153</v>
      </c>
      <c r="X538" s="404"/>
      <c r="Y538" s="404"/>
      <c r="Z538" s="404"/>
      <c r="AA538" s="404">
        <v>132</v>
      </c>
      <c r="AB538" s="404"/>
      <c r="AC538" s="404"/>
      <c r="AD538" s="482"/>
    </row>
    <row r="539" spans="1:30" s="99" customFormat="1" ht="20.100000000000001" customHeight="1">
      <c r="A539" s="172" t="s">
        <v>456</v>
      </c>
      <c r="B539" s="173"/>
      <c r="C539" s="173"/>
      <c r="D539" s="173"/>
      <c r="E539" s="173"/>
      <c r="F539" s="174"/>
      <c r="G539" s="180">
        <v>21</v>
      </c>
      <c r="H539" s="181"/>
      <c r="I539" s="181"/>
      <c r="J539" s="181"/>
      <c r="K539" s="181">
        <v>7</v>
      </c>
      <c r="L539" s="181"/>
      <c r="M539" s="181"/>
      <c r="N539" s="181"/>
      <c r="O539" s="181">
        <v>14</v>
      </c>
      <c r="P539" s="181"/>
      <c r="Q539" s="181"/>
      <c r="R539" s="181"/>
      <c r="S539" s="404">
        <v>26</v>
      </c>
      <c r="T539" s="404"/>
      <c r="U539" s="404"/>
      <c r="V539" s="404"/>
      <c r="W539" s="404">
        <v>13</v>
      </c>
      <c r="X539" s="404"/>
      <c r="Y539" s="404"/>
      <c r="Z539" s="404"/>
      <c r="AA539" s="404">
        <v>13</v>
      </c>
      <c r="AB539" s="404"/>
      <c r="AC539" s="404"/>
      <c r="AD539" s="482"/>
    </row>
    <row r="540" spans="1:30" s="99" customFormat="1" ht="20.100000000000001" customHeight="1">
      <c r="A540" s="172" t="s">
        <v>457</v>
      </c>
      <c r="B540" s="173"/>
      <c r="C540" s="173"/>
      <c r="D540" s="173"/>
      <c r="E540" s="173"/>
      <c r="F540" s="174"/>
      <c r="G540" s="180">
        <v>14</v>
      </c>
      <c r="H540" s="181"/>
      <c r="I540" s="181"/>
      <c r="J540" s="181"/>
      <c r="K540" s="181">
        <v>5</v>
      </c>
      <c r="L540" s="181"/>
      <c r="M540" s="181"/>
      <c r="N540" s="181"/>
      <c r="O540" s="181">
        <v>9</v>
      </c>
      <c r="P540" s="181"/>
      <c r="Q540" s="181"/>
      <c r="R540" s="181"/>
      <c r="S540" s="404">
        <v>55</v>
      </c>
      <c r="T540" s="404"/>
      <c r="U540" s="404"/>
      <c r="V540" s="404"/>
      <c r="W540" s="404">
        <v>1</v>
      </c>
      <c r="X540" s="404"/>
      <c r="Y540" s="404"/>
      <c r="Z540" s="404"/>
      <c r="AA540" s="404">
        <v>54</v>
      </c>
      <c r="AB540" s="404"/>
      <c r="AC540" s="404"/>
      <c r="AD540" s="482"/>
    </row>
    <row r="541" spans="1:30" s="99" customFormat="1" ht="20.100000000000001" customHeight="1">
      <c r="A541" s="172" t="s">
        <v>458</v>
      </c>
      <c r="B541" s="173"/>
      <c r="C541" s="173"/>
      <c r="D541" s="173"/>
      <c r="E541" s="173"/>
      <c r="F541" s="174"/>
      <c r="G541" s="182">
        <v>8</v>
      </c>
      <c r="H541" s="182"/>
      <c r="I541" s="182"/>
      <c r="J541" s="182"/>
      <c r="K541" s="182">
        <v>5</v>
      </c>
      <c r="L541" s="182"/>
      <c r="M541" s="182"/>
      <c r="N541" s="182"/>
      <c r="O541" s="182">
        <v>3</v>
      </c>
      <c r="P541" s="182"/>
      <c r="Q541" s="182"/>
      <c r="R541" s="182"/>
      <c r="S541" s="404">
        <v>10</v>
      </c>
      <c r="T541" s="404"/>
      <c r="U541" s="404"/>
      <c r="V541" s="404"/>
      <c r="W541" s="404">
        <v>7</v>
      </c>
      <c r="X541" s="404"/>
      <c r="Y541" s="404"/>
      <c r="Z541" s="404"/>
      <c r="AA541" s="404">
        <v>3</v>
      </c>
      <c r="AB541" s="404"/>
      <c r="AC541" s="404"/>
      <c r="AD541" s="482"/>
    </row>
    <row r="542" spans="1:30" s="99" customFormat="1" ht="20.100000000000001" customHeight="1">
      <c r="A542" s="172" t="s">
        <v>459</v>
      </c>
      <c r="B542" s="173"/>
      <c r="C542" s="173"/>
      <c r="D542" s="173"/>
      <c r="E542" s="173"/>
      <c r="F542" s="174"/>
      <c r="G542" s="180">
        <v>32</v>
      </c>
      <c r="H542" s="181"/>
      <c r="I542" s="181"/>
      <c r="J542" s="181"/>
      <c r="K542" s="181">
        <v>7</v>
      </c>
      <c r="L542" s="181"/>
      <c r="M542" s="181"/>
      <c r="N542" s="181"/>
      <c r="O542" s="182">
        <v>25</v>
      </c>
      <c r="P542" s="182"/>
      <c r="Q542" s="182"/>
      <c r="R542" s="182"/>
      <c r="S542" s="404">
        <v>124</v>
      </c>
      <c r="T542" s="404"/>
      <c r="U542" s="404"/>
      <c r="V542" s="404"/>
      <c r="W542" s="404">
        <v>71</v>
      </c>
      <c r="X542" s="404"/>
      <c r="Y542" s="404"/>
      <c r="Z542" s="404"/>
      <c r="AA542" s="404">
        <v>53</v>
      </c>
      <c r="AB542" s="404"/>
      <c r="AC542" s="404"/>
      <c r="AD542" s="482"/>
    </row>
    <row r="543" spans="1:30" ht="20.100000000000001" customHeight="1">
      <c r="A543" s="378" t="s">
        <v>292</v>
      </c>
      <c r="B543" s="379"/>
      <c r="C543" s="379"/>
      <c r="D543" s="379"/>
      <c r="E543" s="379"/>
      <c r="F543" s="385"/>
      <c r="G543" s="180">
        <v>8</v>
      </c>
      <c r="H543" s="181"/>
      <c r="I543" s="181"/>
      <c r="J543" s="181"/>
      <c r="K543" s="181">
        <v>6</v>
      </c>
      <c r="L543" s="181"/>
      <c r="M543" s="181"/>
      <c r="N543" s="181"/>
      <c r="O543" s="182">
        <v>2</v>
      </c>
      <c r="P543" s="182"/>
      <c r="Q543" s="182"/>
      <c r="R543" s="182"/>
      <c r="S543" s="404">
        <v>3</v>
      </c>
      <c r="T543" s="404"/>
      <c r="U543" s="404"/>
      <c r="V543" s="404"/>
      <c r="W543" s="404">
        <v>3</v>
      </c>
      <c r="X543" s="404"/>
      <c r="Y543" s="404"/>
      <c r="Z543" s="404"/>
      <c r="AA543" s="820" t="s">
        <v>492</v>
      </c>
      <c r="AB543" s="820"/>
      <c r="AC543" s="820"/>
      <c r="AD543" s="821"/>
    </row>
    <row r="544" spans="1:30" ht="20.100000000000001" customHeight="1">
      <c r="A544" s="378" t="s">
        <v>293</v>
      </c>
      <c r="B544" s="379"/>
      <c r="C544" s="379"/>
      <c r="D544" s="379"/>
      <c r="E544" s="379"/>
      <c r="F544" s="385"/>
      <c r="G544" s="180">
        <v>39</v>
      </c>
      <c r="H544" s="181"/>
      <c r="I544" s="181"/>
      <c r="J544" s="181"/>
      <c r="K544" s="181">
        <v>23</v>
      </c>
      <c r="L544" s="181"/>
      <c r="M544" s="181"/>
      <c r="N544" s="181"/>
      <c r="O544" s="181">
        <v>16</v>
      </c>
      <c r="P544" s="181"/>
      <c r="Q544" s="181"/>
      <c r="R544" s="181"/>
      <c r="S544" s="404">
        <v>37</v>
      </c>
      <c r="T544" s="404"/>
      <c r="U544" s="404"/>
      <c r="V544" s="404"/>
      <c r="W544" s="404">
        <v>25</v>
      </c>
      <c r="X544" s="404"/>
      <c r="Y544" s="404"/>
      <c r="Z544" s="404"/>
      <c r="AA544" s="404">
        <v>12</v>
      </c>
      <c r="AB544" s="404"/>
      <c r="AC544" s="404"/>
      <c r="AD544" s="482"/>
    </row>
    <row r="545" spans="1:30" ht="20.100000000000001" customHeight="1">
      <c r="A545" s="378" t="s">
        <v>294</v>
      </c>
      <c r="B545" s="379"/>
      <c r="C545" s="379"/>
      <c r="D545" s="379"/>
      <c r="E545" s="379"/>
      <c r="F545" s="385"/>
      <c r="G545" s="180">
        <v>5</v>
      </c>
      <c r="H545" s="181"/>
      <c r="I545" s="181"/>
      <c r="J545" s="181"/>
      <c r="K545" s="181">
        <v>2</v>
      </c>
      <c r="L545" s="181"/>
      <c r="M545" s="181"/>
      <c r="N545" s="181"/>
      <c r="O545" s="181">
        <v>3</v>
      </c>
      <c r="P545" s="181"/>
      <c r="Q545" s="181"/>
      <c r="R545" s="181"/>
      <c r="S545" s="404">
        <v>13</v>
      </c>
      <c r="T545" s="404"/>
      <c r="U545" s="404"/>
      <c r="V545" s="404"/>
      <c r="W545" s="404">
        <v>9</v>
      </c>
      <c r="X545" s="404"/>
      <c r="Y545" s="404"/>
      <c r="Z545" s="404"/>
      <c r="AA545" s="404">
        <v>4</v>
      </c>
      <c r="AB545" s="404"/>
      <c r="AC545" s="404"/>
      <c r="AD545" s="482"/>
    </row>
    <row r="546" spans="1:30" ht="20.100000000000001" customHeight="1">
      <c r="A546" s="378" t="s">
        <v>295</v>
      </c>
      <c r="B546" s="379"/>
      <c r="C546" s="379"/>
      <c r="D546" s="379"/>
      <c r="E546" s="379"/>
      <c r="F546" s="385"/>
      <c r="G546" s="180">
        <v>1</v>
      </c>
      <c r="H546" s="181"/>
      <c r="I546" s="181"/>
      <c r="J546" s="181"/>
      <c r="K546" s="181">
        <v>1</v>
      </c>
      <c r="L546" s="181"/>
      <c r="M546" s="181"/>
      <c r="N546" s="181"/>
      <c r="O546" s="394" t="s">
        <v>484</v>
      </c>
      <c r="P546" s="394"/>
      <c r="Q546" s="394"/>
      <c r="R546" s="394"/>
      <c r="S546" s="404">
        <v>2</v>
      </c>
      <c r="T546" s="404"/>
      <c r="U546" s="404"/>
      <c r="V546" s="404"/>
      <c r="W546" s="404">
        <v>2</v>
      </c>
      <c r="X546" s="404"/>
      <c r="Y546" s="404"/>
      <c r="Z546" s="404"/>
      <c r="AA546" s="742" t="s">
        <v>492</v>
      </c>
      <c r="AB546" s="742"/>
      <c r="AC546" s="742"/>
      <c r="AD546" s="743"/>
    </row>
    <row r="547" spans="1:30" ht="20.100000000000001" customHeight="1">
      <c r="A547" s="398" t="s">
        <v>124</v>
      </c>
      <c r="B547" s="399"/>
      <c r="C547" s="399"/>
      <c r="D547" s="399"/>
      <c r="E547" s="399"/>
      <c r="F547" s="571"/>
      <c r="G547" s="546">
        <v>92</v>
      </c>
      <c r="H547" s="386"/>
      <c r="I547" s="386"/>
      <c r="J547" s="386"/>
      <c r="K547" s="386">
        <v>63</v>
      </c>
      <c r="L547" s="386"/>
      <c r="M547" s="386"/>
      <c r="N547" s="386"/>
      <c r="O547" s="386">
        <v>29</v>
      </c>
      <c r="P547" s="386"/>
      <c r="Q547" s="386"/>
      <c r="R547" s="386"/>
      <c r="S547" s="487">
        <v>117</v>
      </c>
      <c r="T547" s="487"/>
      <c r="U547" s="487"/>
      <c r="V547" s="487"/>
      <c r="W547" s="487">
        <v>79</v>
      </c>
      <c r="X547" s="487"/>
      <c r="Y547" s="487"/>
      <c r="Z547" s="487"/>
      <c r="AA547" s="487">
        <v>38</v>
      </c>
      <c r="AB547" s="487"/>
      <c r="AC547" s="487"/>
      <c r="AD547" s="744"/>
    </row>
    <row r="548" spans="1:30" ht="20.100000000000001" customHeight="1">
      <c r="A548" s="17" t="s">
        <v>171</v>
      </c>
      <c r="B548" s="11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"/>
      <c r="V548" s="5"/>
      <c r="W548" s="5"/>
      <c r="X548" s="5"/>
      <c r="Y548" s="5"/>
      <c r="Z548" s="5"/>
      <c r="AA548" s="5"/>
      <c r="AB548" s="5"/>
      <c r="AC548" s="5"/>
      <c r="AD548" s="42" t="s">
        <v>281</v>
      </c>
    </row>
    <row r="549" spans="1:30" ht="20.100000000000001" customHeight="1">
      <c r="A549" s="14" t="s">
        <v>216</v>
      </c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20.100000000000001" customHeight="1">
      <c r="B550" s="9" t="s">
        <v>167</v>
      </c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4"/>
      <c r="V550" s="4"/>
      <c r="W550" s="4"/>
      <c r="X550" s="4"/>
      <c r="Z550" s="4"/>
      <c r="AA550" s="4"/>
      <c r="AB550" s="4"/>
      <c r="AC550" s="4"/>
      <c r="AD550" s="77" t="s">
        <v>108</v>
      </c>
    </row>
    <row r="551" spans="1:30" s="11" customFormat="1" ht="12.95" customHeight="1">
      <c r="A551" s="591" t="s">
        <v>218</v>
      </c>
      <c r="B551" s="592"/>
      <c r="C551" s="592"/>
      <c r="D551" s="592"/>
      <c r="E551" s="592"/>
      <c r="F551" s="592"/>
      <c r="G551" s="585" t="s">
        <v>502</v>
      </c>
      <c r="H551" s="586"/>
      <c r="I551" s="586"/>
      <c r="J551" s="587"/>
      <c r="K551" s="585" t="s">
        <v>93</v>
      </c>
      <c r="L551" s="586"/>
      <c r="M551" s="586"/>
      <c r="N551" s="587"/>
      <c r="O551" s="585" t="s">
        <v>503</v>
      </c>
      <c r="P551" s="586"/>
      <c r="Q551" s="586"/>
      <c r="R551" s="587"/>
      <c r="S551" s="492" t="s">
        <v>504</v>
      </c>
      <c r="T551" s="492"/>
      <c r="U551" s="492"/>
      <c r="V551" s="492"/>
      <c r="W551" s="739" t="s">
        <v>446</v>
      </c>
      <c r="X551" s="739"/>
      <c r="Y551" s="739"/>
      <c r="Z551" s="739"/>
      <c r="AA551" s="745" t="s">
        <v>505</v>
      </c>
      <c r="AB551" s="745"/>
      <c r="AC551" s="745"/>
      <c r="AD551" s="746"/>
    </row>
    <row r="552" spans="1:30" ht="31.5" customHeight="1">
      <c r="A552" s="929" t="s">
        <v>60</v>
      </c>
      <c r="B552" s="930"/>
      <c r="C552" s="930"/>
      <c r="D552" s="930"/>
      <c r="E552" s="930"/>
      <c r="F552" s="930"/>
      <c r="G552" s="588"/>
      <c r="H552" s="589"/>
      <c r="I552" s="589"/>
      <c r="J552" s="590"/>
      <c r="K552" s="588"/>
      <c r="L552" s="589"/>
      <c r="M552" s="589"/>
      <c r="N552" s="590"/>
      <c r="O552" s="588"/>
      <c r="P552" s="589"/>
      <c r="Q552" s="589"/>
      <c r="R552" s="590"/>
      <c r="S552" s="493"/>
      <c r="T552" s="493"/>
      <c r="U552" s="493"/>
      <c r="V552" s="493"/>
      <c r="W552" s="740"/>
      <c r="X552" s="740"/>
      <c r="Y552" s="740"/>
      <c r="Z552" s="740"/>
      <c r="AA552" s="747"/>
      <c r="AB552" s="747"/>
      <c r="AC552" s="747"/>
      <c r="AD552" s="748"/>
    </row>
    <row r="553" spans="1:30" ht="15.95" customHeight="1">
      <c r="A553" s="562" t="s">
        <v>367</v>
      </c>
      <c r="B553" s="563"/>
      <c r="C553" s="563"/>
      <c r="D553" s="563"/>
      <c r="E553" s="563"/>
      <c r="F553" s="564"/>
      <c r="G553" s="828">
        <v>24556</v>
      </c>
      <c r="H553" s="828"/>
      <c r="I553" s="828"/>
      <c r="J553" s="828"/>
      <c r="K553" s="828">
        <v>27237</v>
      </c>
      <c r="L553" s="828"/>
      <c r="M553" s="828"/>
      <c r="N553" s="828"/>
      <c r="O553" s="828">
        <v>27820</v>
      </c>
      <c r="P553" s="828"/>
      <c r="Q553" s="828"/>
      <c r="R553" s="828"/>
      <c r="S553" s="490">
        <v>28826</v>
      </c>
      <c r="T553" s="490"/>
      <c r="U553" s="490"/>
      <c r="V553" s="490"/>
      <c r="W553" s="488">
        <v>30737</v>
      </c>
      <c r="X553" s="488"/>
      <c r="Y553" s="488"/>
      <c r="Z553" s="488"/>
      <c r="AA553" s="204">
        <f>W553-S553</f>
        <v>1911</v>
      </c>
      <c r="AB553" s="204"/>
      <c r="AC553" s="204"/>
      <c r="AD553" s="489"/>
    </row>
    <row r="554" spans="1:30" s="78" customFormat="1" ht="28.5" customHeight="1">
      <c r="A554" s="72"/>
      <c r="B554" s="73"/>
      <c r="C554" s="73"/>
      <c r="D554" s="73"/>
      <c r="E554" s="73"/>
      <c r="F554" s="74"/>
      <c r="G554" s="168"/>
      <c r="H554" s="168"/>
      <c r="I554" s="168"/>
      <c r="J554" s="168"/>
      <c r="K554" s="168"/>
      <c r="L554" s="168"/>
      <c r="M554" s="168"/>
      <c r="N554" s="168"/>
      <c r="O554" s="168"/>
      <c r="P554" s="168"/>
      <c r="Q554" s="168"/>
      <c r="R554" s="168"/>
      <c r="S554" s="169"/>
      <c r="T554" s="169"/>
      <c r="U554" s="169"/>
      <c r="V554" s="169"/>
      <c r="W554" s="170"/>
      <c r="X554" s="170"/>
      <c r="Y554" s="170"/>
      <c r="Z554" s="170"/>
      <c r="AA554" s="168"/>
      <c r="AB554" s="168"/>
      <c r="AC554" s="168"/>
      <c r="AD554" s="171"/>
    </row>
    <row r="555" spans="1:30" s="78" customFormat="1" ht="28.5" customHeight="1">
      <c r="A555" s="253" t="s">
        <v>347</v>
      </c>
      <c r="B555" s="254"/>
      <c r="C555" s="254"/>
      <c r="D555" s="254"/>
      <c r="E555" s="254"/>
      <c r="F555" s="255"/>
      <c r="G555" s="204">
        <v>937</v>
      </c>
      <c r="H555" s="204"/>
      <c r="I555" s="204"/>
      <c r="J555" s="204"/>
      <c r="K555" s="204">
        <v>802</v>
      </c>
      <c r="L555" s="204"/>
      <c r="M555" s="204"/>
      <c r="N555" s="204"/>
      <c r="O555" s="204">
        <v>756</v>
      </c>
      <c r="P555" s="204"/>
      <c r="Q555" s="204"/>
      <c r="R555" s="204"/>
      <c r="S555" s="490">
        <v>614</v>
      </c>
      <c r="T555" s="490"/>
      <c r="U555" s="490"/>
      <c r="V555" s="490"/>
      <c r="W555" s="488">
        <v>585</v>
      </c>
      <c r="X555" s="488"/>
      <c r="Y555" s="488"/>
      <c r="Z555" s="488"/>
      <c r="AA555" s="204">
        <f>W555-S555</f>
        <v>-29</v>
      </c>
      <c r="AB555" s="204"/>
      <c r="AC555" s="204"/>
      <c r="AD555" s="489"/>
    </row>
    <row r="556" spans="1:30" s="79" customFormat="1" ht="20.100000000000001" customHeight="1">
      <c r="A556" s="250" t="s">
        <v>279</v>
      </c>
      <c r="B556" s="251"/>
      <c r="C556" s="251"/>
      <c r="D556" s="251"/>
      <c r="E556" s="251"/>
      <c r="F556" s="252"/>
      <c r="G556" s="204">
        <v>934</v>
      </c>
      <c r="H556" s="204"/>
      <c r="I556" s="204"/>
      <c r="J556" s="204"/>
      <c r="K556" s="204">
        <v>800</v>
      </c>
      <c r="L556" s="204"/>
      <c r="M556" s="204"/>
      <c r="N556" s="204"/>
      <c r="O556" s="204">
        <v>755</v>
      </c>
      <c r="P556" s="204"/>
      <c r="Q556" s="204"/>
      <c r="R556" s="204"/>
      <c r="S556" s="490">
        <v>611</v>
      </c>
      <c r="T556" s="490"/>
      <c r="U556" s="490"/>
      <c r="V556" s="490"/>
      <c r="W556" s="488">
        <v>584</v>
      </c>
      <c r="X556" s="488"/>
      <c r="Y556" s="488"/>
      <c r="Z556" s="488"/>
      <c r="AA556" s="204">
        <f>W556-S556</f>
        <v>-27</v>
      </c>
      <c r="AB556" s="204"/>
      <c r="AC556" s="204"/>
      <c r="AD556" s="489"/>
    </row>
    <row r="557" spans="1:30" s="79" customFormat="1" ht="9.9499999999999993" customHeight="1">
      <c r="A557" s="250" t="s">
        <v>242</v>
      </c>
      <c r="B557" s="251"/>
      <c r="C557" s="251"/>
      <c r="D557" s="251"/>
      <c r="E557" s="251"/>
      <c r="F557" s="252"/>
      <c r="G557" s="204">
        <v>3</v>
      </c>
      <c r="H557" s="204"/>
      <c r="I557" s="204"/>
      <c r="J557" s="204"/>
      <c r="K557" s="204">
        <v>2</v>
      </c>
      <c r="L557" s="204"/>
      <c r="M557" s="204"/>
      <c r="N557" s="204"/>
      <c r="O557" s="204">
        <v>0</v>
      </c>
      <c r="P557" s="204"/>
      <c r="Q557" s="204"/>
      <c r="R557" s="204"/>
      <c r="S557" s="490">
        <v>3</v>
      </c>
      <c r="T557" s="490"/>
      <c r="U557" s="490"/>
      <c r="V557" s="490"/>
      <c r="W557" s="488">
        <v>1</v>
      </c>
      <c r="X557" s="488"/>
      <c r="Y557" s="488"/>
      <c r="Z557" s="488"/>
      <c r="AA557" s="204">
        <f>W557-S557</f>
        <v>-2</v>
      </c>
      <c r="AB557" s="204"/>
      <c r="AC557" s="204"/>
      <c r="AD557" s="489"/>
    </row>
    <row r="558" spans="1:30" s="78" customFormat="1" ht="20.100000000000001" customHeight="1">
      <c r="A558" s="250" t="s">
        <v>243</v>
      </c>
      <c r="B558" s="251"/>
      <c r="C558" s="251"/>
      <c r="D558" s="251"/>
      <c r="E558" s="251"/>
      <c r="F558" s="252"/>
      <c r="G558" s="204">
        <v>0</v>
      </c>
      <c r="H558" s="204"/>
      <c r="I558" s="204"/>
      <c r="J558" s="204"/>
      <c r="K558" s="204">
        <v>0</v>
      </c>
      <c r="L558" s="204"/>
      <c r="M558" s="204"/>
      <c r="N558" s="204"/>
      <c r="O558" s="204">
        <v>1</v>
      </c>
      <c r="P558" s="204"/>
      <c r="Q558" s="204"/>
      <c r="R558" s="204"/>
      <c r="S558" s="490" t="s">
        <v>489</v>
      </c>
      <c r="T558" s="490"/>
      <c r="U558" s="490"/>
      <c r="V558" s="490"/>
      <c r="W558" s="488" t="s">
        <v>489</v>
      </c>
      <c r="X558" s="488"/>
      <c r="Y558" s="488"/>
      <c r="Z558" s="488"/>
      <c r="AA558" s="204">
        <v>-1</v>
      </c>
      <c r="AB558" s="204"/>
      <c r="AC558" s="204"/>
      <c r="AD558" s="489"/>
    </row>
    <row r="559" spans="1:30" s="78" customFormat="1" ht="20.100000000000001" customHeight="1">
      <c r="A559" s="80"/>
      <c r="B559" s="81"/>
      <c r="C559" s="81"/>
      <c r="D559" s="81"/>
      <c r="E559" s="81"/>
      <c r="F559" s="82"/>
      <c r="G559" s="168"/>
      <c r="H559" s="168"/>
      <c r="I559" s="168"/>
      <c r="J559" s="168"/>
      <c r="K559" s="168"/>
      <c r="L559" s="168"/>
      <c r="M559" s="168"/>
      <c r="N559" s="168"/>
      <c r="O559" s="168"/>
      <c r="P559" s="168"/>
      <c r="Q559" s="168"/>
      <c r="R559" s="168"/>
      <c r="S559" s="169"/>
      <c r="T559" s="169"/>
      <c r="U559" s="169"/>
      <c r="V559" s="169"/>
      <c r="W559" s="170"/>
      <c r="X559" s="170"/>
      <c r="Y559" s="170"/>
      <c r="Z559" s="170"/>
      <c r="AA559" s="168"/>
      <c r="AB559" s="168"/>
      <c r="AC559" s="168"/>
      <c r="AD559" s="171"/>
    </row>
    <row r="560" spans="1:30" s="78" customFormat="1" ht="20.100000000000001" customHeight="1">
      <c r="A560" s="253" t="s">
        <v>350</v>
      </c>
      <c r="B560" s="254"/>
      <c r="C560" s="254"/>
      <c r="D560" s="254"/>
      <c r="E560" s="254"/>
      <c r="F560" s="255"/>
      <c r="G560" s="204">
        <v>7280</v>
      </c>
      <c r="H560" s="204"/>
      <c r="I560" s="204"/>
      <c r="J560" s="204"/>
      <c r="K560" s="204">
        <v>7975</v>
      </c>
      <c r="L560" s="204"/>
      <c r="M560" s="204"/>
      <c r="N560" s="204"/>
      <c r="O560" s="204">
        <v>6911</v>
      </c>
      <c r="P560" s="204"/>
      <c r="Q560" s="204"/>
      <c r="R560" s="204"/>
      <c r="S560" s="490">
        <v>6513</v>
      </c>
      <c r="T560" s="490"/>
      <c r="U560" s="490"/>
      <c r="V560" s="490"/>
      <c r="W560" s="488">
        <v>6937</v>
      </c>
      <c r="X560" s="488"/>
      <c r="Y560" s="488"/>
      <c r="Z560" s="488"/>
      <c r="AA560" s="204">
        <f>W560-S560</f>
        <v>424</v>
      </c>
      <c r="AB560" s="204"/>
      <c r="AC560" s="204"/>
      <c r="AD560" s="489"/>
    </row>
    <row r="561" spans="1:30" s="78" customFormat="1" ht="20.100000000000001" customHeight="1">
      <c r="A561" s="247" t="s">
        <v>252</v>
      </c>
      <c r="B561" s="248"/>
      <c r="C561" s="248"/>
      <c r="D561" s="248"/>
      <c r="E561" s="248"/>
      <c r="F561" s="249"/>
      <c r="G561" s="204">
        <v>24</v>
      </c>
      <c r="H561" s="204"/>
      <c r="I561" s="204"/>
      <c r="J561" s="204"/>
      <c r="K561" s="204">
        <v>15</v>
      </c>
      <c r="L561" s="204"/>
      <c r="M561" s="204"/>
      <c r="N561" s="204"/>
      <c r="O561" s="204">
        <v>15</v>
      </c>
      <c r="P561" s="204"/>
      <c r="Q561" s="204"/>
      <c r="R561" s="204"/>
      <c r="S561" s="490">
        <v>2</v>
      </c>
      <c r="T561" s="490"/>
      <c r="U561" s="490"/>
      <c r="V561" s="490"/>
      <c r="W561" s="488">
        <v>7</v>
      </c>
      <c r="X561" s="488"/>
      <c r="Y561" s="488"/>
      <c r="Z561" s="488"/>
      <c r="AA561" s="204">
        <f>W561-S561</f>
        <v>5</v>
      </c>
      <c r="AB561" s="204"/>
      <c r="AC561" s="204"/>
      <c r="AD561" s="489"/>
    </row>
    <row r="562" spans="1:30" s="78" customFormat="1" ht="9.9499999999999993" customHeight="1">
      <c r="A562" s="250" t="s">
        <v>244</v>
      </c>
      <c r="B562" s="251"/>
      <c r="C562" s="251"/>
      <c r="D562" s="251"/>
      <c r="E562" s="251"/>
      <c r="F562" s="252"/>
      <c r="G562" s="204">
        <v>1715</v>
      </c>
      <c r="H562" s="204"/>
      <c r="I562" s="204"/>
      <c r="J562" s="204"/>
      <c r="K562" s="204">
        <v>1898</v>
      </c>
      <c r="L562" s="204"/>
      <c r="M562" s="204"/>
      <c r="N562" s="204"/>
      <c r="O562" s="204">
        <v>1691</v>
      </c>
      <c r="P562" s="204"/>
      <c r="Q562" s="204"/>
      <c r="R562" s="204"/>
      <c r="S562" s="490">
        <v>1482</v>
      </c>
      <c r="T562" s="490"/>
      <c r="U562" s="490"/>
      <c r="V562" s="490"/>
      <c r="W562" s="488">
        <v>1468</v>
      </c>
      <c r="X562" s="488"/>
      <c r="Y562" s="488"/>
      <c r="Z562" s="488"/>
      <c r="AA562" s="204">
        <f>W562-S562</f>
        <v>-14</v>
      </c>
      <c r="AB562" s="204"/>
      <c r="AC562" s="204"/>
      <c r="AD562" s="489"/>
    </row>
    <row r="563" spans="1:30" s="78" customFormat="1" ht="20.100000000000001" customHeight="1">
      <c r="A563" s="250" t="s">
        <v>245</v>
      </c>
      <c r="B563" s="251"/>
      <c r="C563" s="251"/>
      <c r="D563" s="251"/>
      <c r="E563" s="251"/>
      <c r="F563" s="252"/>
      <c r="G563" s="204">
        <v>5541</v>
      </c>
      <c r="H563" s="204"/>
      <c r="I563" s="204"/>
      <c r="J563" s="204"/>
      <c r="K563" s="204">
        <v>6062</v>
      </c>
      <c r="L563" s="204"/>
      <c r="M563" s="204"/>
      <c r="N563" s="204"/>
      <c r="O563" s="204">
        <v>5205</v>
      </c>
      <c r="P563" s="204"/>
      <c r="Q563" s="204"/>
      <c r="R563" s="204"/>
      <c r="S563" s="490">
        <v>5029</v>
      </c>
      <c r="T563" s="490"/>
      <c r="U563" s="490"/>
      <c r="V563" s="490"/>
      <c r="W563" s="488">
        <v>5462</v>
      </c>
      <c r="X563" s="488"/>
      <c r="Y563" s="488"/>
      <c r="Z563" s="488"/>
      <c r="AA563" s="204">
        <f>W563-S563</f>
        <v>433</v>
      </c>
      <c r="AB563" s="204"/>
      <c r="AC563" s="204"/>
      <c r="AD563" s="489"/>
    </row>
    <row r="564" spans="1:30" s="78" customFormat="1" ht="20.100000000000001" customHeight="1">
      <c r="A564" s="80"/>
      <c r="B564" s="81"/>
      <c r="C564" s="81"/>
      <c r="D564" s="81"/>
      <c r="E564" s="81"/>
      <c r="F564" s="82"/>
      <c r="G564" s="168"/>
      <c r="H564" s="168"/>
      <c r="I564" s="168"/>
      <c r="J564" s="168"/>
      <c r="K564" s="168"/>
      <c r="L564" s="168"/>
      <c r="M564" s="168"/>
      <c r="N564" s="168"/>
      <c r="O564" s="168"/>
      <c r="P564" s="168"/>
      <c r="Q564" s="168"/>
      <c r="R564" s="168"/>
      <c r="S564" s="169"/>
      <c r="T564" s="169"/>
      <c r="U564" s="169"/>
      <c r="V564" s="169"/>
      <c r="W564" s="170"/>
      <c r="X564" s="170"/>
      <c r="Y564" s="170"/>
      <c r="Z564" s="170"/>
      <c r="AA564" s="168"/>
      <c r="AB564" s="168"/>
      <c r="AC564" s="168"/>
      <c r="AD564" s="171"/>
    </row>
    <row r="565" spans="1:30" s="78" customFormat="1" ht="20.100000000000001" customHeight="1">
      <c r="A565" s="253" t="s">
        <v>351</v>
      </c>
      <c r="B565" s="254"/>
      <c r="C565" s="254"/>
      <c r="D565" s="254"/>
      <c r="E565" s="254"/>
      <c r="F565" s="255"/>
      <c r="G565" s="204">
        <v>16167</v>
      </c>
      <c r="H565" s="204"/>
      <c r="I565" s="204"/>
      <c r="J565" s="204"/>
      <c r="K565" s="204">
        <v>18324</v>
      </c>
      <c r="L565" s="204"/>
      <c r="M565" s="204"/>
      <c r="N565" s="204"/>
      <c r="O565" s="204">
        <v>19393</v>
      </c>
      <c r="P565" s="204"/>
      <c r="Q565" s="204"/>
      <c r="R565" s="204"/>
      <c r="S565" s="490">
        <v>19797</v>
      </c>
      <c r="T565" s="490"/>
      <c r="U565" s="490"/>
      <c r="V565" s="490"/>
      <c r="W565" s="488">
        <v>20924</v>
      </c>
      <c r="X565" s="488"/>
      <c r="Y565" s="488"/>
      <c r="Z565" s="488"/>
      <c r="AA565" s="204">
        <f>W565-S565</f>
        <v>1127</v>
      </c>
      <c r="AB565" s="204"/>
      <c r="AC565" s="204"/>
      <c r="AD565" s="489"/>
    </row>
    <row r="566" spans="1:30" s="78" customFormat="1" ht="20.100000000000001" customHeight="1">
      <c r="A566" s="264" t="s">
        <v>356</v>
      </c>
      <c r="B566" s="265"/>
      <c r="C566" s="265"/>
      <c r="D566" s="265"/>
      <c r="E566" s="265"/>
      <c r="F566" s="266"/>
      <c r="G566" s="204">
        <v>238</v>
      </c>
      <c r="H566" s="204"/>
      <c r="I566" s="204"/>
      <c r="J566" s="204"/>
      <c r="K566" s="204">
        <v>296</v>
      </c>
      <c r="L566" s="204"/>
      <c r="M566" s="204"/>
      <c r="N566" s="204"/>
      <c r="O566" s="204">
        <v>206</v>
      </c>
      <c r="P566" s="204"/>
      <c r="Q566" s="204"/>
      <c r="R566" s="204"/>
      <c r="S566" s="490">
        <v>205</v>
      </c>
      <c r="T566" s="490"/>
      <c r="U566" s="490"/>
      <c r="V566" s="490"/>
      <c r="W566" s="488">
        <v>186</v>
      </c>
      <c r="X566" s="488"/>
      <c r="Y566" s="488"/>
      <c r="Z566" s="488"/>
      <c r="AA566" s="204">
        <f>W566-S566</f>
        <v>-19</v>
      </c>
      <c r="AB566" s="204"/>
      <c r="AC566" s="204"/>
      <c r="AD566" s="489"/>
    </row>
    <row r="567" spans="1:30" s="78" customFormat="1" ht="9.9499999999999993" customHeight="1">
      <c r="A567" s="83"/>
      <c r="B567" s="84"/>
      <c r="C567" s="84"/>
      <c r="D567" s="84"/>
      <c r="E567" s="84"/>
      <c r="F567" s="85"/>
      <c r="G567" s="168"/>
      <c r="H567" s="168"/>
      <c r="I567" s="168"/>
      <c r="J567" s="168"/>
      <c r="K567" s="168"/>
      <c r="L567" s="168"/>
      <c r="M567" s="168"/>
      <c r="N567" s="168"/>
      <c r="O567" s="168"/>
      <c r="P567" s="168"/>
      <c r="Q567" s="168"/>
      <c r="R567" s="168"/>
      <c r="S567" s="169"/>
      <c r="T567" s="169"/>
      <c r="U567" s="169"/>
      <c r="V567" s="169"/>
      <c r="W567" s="170"/>
      <c r="X567" s="170"/>
      <c r="Y567" s="170"/>
      <c r="Z567" s="170"/>
      <c r="AA567" s="168"/>
      <c r="AB567" s="168"/>
      <c r="AC567" s="168"/>
      <c r="AD567" s="171"/>
    </row>
    <row r="568" spans="1:30" s="78" customFormat="1" ht="20.100000000000001" customHeight="1">
      <c r="A568" s="250" t="s">
        <v>348</v>
      </c>
      <c r="B568" s="251"/>
      <c r="C568" s="251"/>
      <c r="D568" s="251"/>
      <c r="E568" s="251"/>
      <c r="F568" s="252"/>
      <c r="G568" s="204">
        <v>1864</v>
      </c>
      <c r="H568" s="204"/>
      <c r="I568" s="204"/>
      <c r="J568" s="204"/>
      <c r="K568" s="204">
        <v>1960</v>
      </c>
      <c r="L568" s="204"/>
      <c r="M568" s="204"/>
      <c r="N568" s="204"/>
      <c r="O568" s="204">
        <v>2170</v>
      </c>
      <c r="P568" s="204"/>
      <c r="Q568" s="204"/>
      <c r="R568" s="204"/>
      <c r="S568" s="490">
        <v>2220</v>
      </c>
      <c r="T568" s="490"/>
      <c r="U568" s="490"/>
      <c r="V568" s="490"/>
      <c r="W568" s="488">
        <v>2326</v>
      </c>
      <c r="X568" s="488"/>
      <c r="Y568" s="488"/>
      <c r="Z568" s="488"/>
      <c r="AA568" s="204">
        <f>W568-S568</f>
        <v>106</v>
      </c>
      <c r="AB568" s="204"/>
      <c r="AC568" s="204"/>
      <c r="AD568" s="489"/>
    </row>
    <row r="569" spans="1:30" s="78" customFormat="1" ht="30" customHeight="1">
      <c r="A569" s="250" t="s">
        <v>246</v>
      </c>
      <c r="B569" s="251"/>
      <c r="C569" s="251"/>
      <c r="D569" s="251"/>
      <c r="E569" s="251"/>
      <c r="F569" s="252"/>
      <c r="G569" s="204" t="s">
        <v>506</v>
      </c>
      <c r="H569" s="204"/>
      <c r="I569" s="204"/>
      <c r="J569" s="204"/>
      <c r="K569" s="204" t="s">
        <v>506</v>
      </c>
      <c r="L569" s="204"/>
      <c r="M569" s="204"/>
      <c r="N569" s="204"/>
      <c r="O569" s="204">
        <v>741</v>
      </c>
      <c r="P569" s="204"/>
      <c r="Q569" s="204"/>
      <c r="R569" s="204"/>
      <c r="S569" s="490">
        <v>750</v>
      </c>
      <c r="T569" s="490"/>
      <c r="U569" s="490"/>
      <c r="V569" s="490"/>
      <c r="W569" s="488">
        <v>851</v>
      </c>
      <c r="X569" s="488"/>
      <c r="Y569" s="488"/>
      <c r="Z569" s="488"/>
      <c r="AA569" s="204">
        <f>W569-S569</f>
        <v>101</v>
      </c>
      <c r="AB569" s="204"/>
      <c r="AC569" s="204"/>
      <c r="AD569" s="489"/>
    </row>
    <row r="570" spans="1:30" s="78" customFormat="1" ht="9.9499999999999993" customHeight="1">
      <c r="A570" s="250" t="s">
        <v>247</v>
      </c>
      <c r="B570" s="251"/>
      <c r="C570" s="251"/>
      <c r="D570" s="251"/>
      <c r="E570" s="251"/>
      <c r="F570" s="252"/>
      <c r="G570" s="204" t="s">
        <v>506</v>
      </c>
      <c r="H570" s="204"/>
      <c r="I570" s="204"/>
      <c r="J570" s="204"/>
      <c r="K570" s="204" t="s">
        <v>506</v>
      </c>
      <c r="L570" s="204"/>
      <c r="M570" s="204"/>
      <c r="N570" s="204"/>
      <c r="O570" s="204">
        <v>1429</v>
      </c>
      <c r="P570" s="204"/>
      <c r="Q570" s="204"/>
      <c r="R570" s="204"/>
      <c r="S570" s="490">
        <v>1470</v>
      </c>
      <c r="T570" s="490"/>
      <c r="U570" s="490"/>
      <c r="V570" s="490"/>
      <c r="W570" s="488">
        <v>1475</v>
      </c>
      <c r="X570" s="488"/>
      <c r="Y570" s="488"/>
      <c r="Z570" s="488"/>
      <c r="AA570" s="204">
        <f>W570-S570</f>
        <v>5</v>
      </c>
      <c r="AB570" s="204"/>
      <c r="AC570" s="204"/>
      <c r="AD570" s="489"/>
    </row>
    <row r="571" spans="1:30" s="78" customFormat="1" ht="20.100000000000001" customHeight="1">
      <c r="A571" s="80"/>
      <c r="B571" s="81"/>
      <c r="C571" s="81"/>
      <c r="D571" s="81"/>
      <c r="E571" s="81"/>
      <c r="F571" s="82"/>
      <c r="G571" s="168"/>
      <c r="H571" s="168"/>
      <c r="I571" s="168"/>
      <c r="J571" s="168"/>
      <c r="K571" s="168"/>
      <c r="L571" s="168"/>
      <c r="M571" s="168"/>
      <c r="N571" s="168"/>
      <c r="O571" s="168"/>
      <c r="P571" s="168"/>
      <c r="Q571" s="168"/>
      <c r="R571" s="168"/>
      <c r="S571" s="169"/>
      <c r="T571" s="169"/>
      <c r="U571" s="169"/>
      <c r="V571" s="169"/>
      <c r="W571" s="170"/>
      <c r="X571" s="170"/>
      <c r="Y571" s="170"/>
      <c r="Z571" s="170"/>
      <c r="AA571" s="168"/>
      <c r="AB571" s="168"/>
      <c r="AC571" s="168"/>
      <c r="AD571" s="171"/>
    </row>
    <row r="572" spans="1:30" s="78" customFormat="1" ht="20.100000000000001" customHeight="1">
      <c r="A572" s="250" t="s">
        <v>248</v>
      </c>
      <c r="B572" s="251"/>
      <c r="C572" s="251"/>
      <c r="D572" s="251"/>
      <c r="E572" s="251"/>
      <c r="F572" s="252"/>
      <c r="G572" s="204">
        <v>5204</v>
      </c>
      <c r="H572" s="204"/>
      <c r="I572" s="204"/>
      <c r="J572" s="204"/>
      <c r="K572" s="204">
        <v>5959</v>
      </c>
      <c r="L572" s="204"/>
      <c r="M572" s="204"/>
      <c r="N572" s="204"/>
      <c r="O572" s="204">
        <v>4738</v>
      </c>
      <c r="P572" s="204"/>
      <c r="Q572" s="204"/>
      <c r="R572" s="204"/>
      <c r="S572" s="490">
        <v>4635</v>
      </c>
      <c r="T572" s="490"/>
      <c r="U572" s="490"/>
      <c r="V572" s="490"/>
      <c r="W572" s="488">
        <v>4505</v>
      </c>
      <c r="X572" s="488"/>
      <c r="Y572" s="488"/>
      <c r="Z572" s="488"/>
      <c r="AA572" s="204">
        <f>W572-S572</f>
        <v>-130</v>
      </c>
      <c r="AB572" s="204"/>
      <c r="AC572" s="204"/>
      <c r="AD572" s="489"/>
    </row>
    <row r="573" spans="1:30" s="78" customFormat="1" ht="20.100000000000001" customHeight="1">
      <c r="A573" s="250" t="s">
        <v>249</v>
      </c>
      <c r="B573" s="251"/>
      <c r="C573" s="251"/>
      <c r="D573" s="251"/>
      <c r="E573" s="251"/>
      <c r="F573" s="252"/>
      <c r="G573" s="204">
        <v>793</v>
      </c>
      <c r="H573" s="204"/>
      <c r="I573" s="204"/>
      <c r="J573" s="204"/>
      <c r="K573" s="204">
        <v>812</v>
      </c>
      <c r="L573" s="204"/>
      <c r="M573" s="204"/>
      <c r="N573" s="204"/>
      <c r="O573" s="204">
        <v>711</v>
      </c>
      <c r="P573" s="204"/>
      <c r="Q573" s="204"/>
      <c r="R573" s="204"/>
      <c r="S573" s="490">
        <v>727</v>
      </c>
      <c r="T573" s="490"/>
      <c r="U573" s="490"/>
      <c r="V573" s="490"/>
      <c r="W573" s="488">
        <v>738</v>
      </c>
      <c r="X573" s="488"/>
      <c r="Y573" s="488"/>
      <c r="Z573" s="488"/>
      <c r="AA573" s="204">
        <f>W573-S573</f>
        <v>11</v>
      </c>
      <c r="AB573" s="204"/>
      <c r="AC573" s="204"/>
      <c r="AD573" s="489"/>
    </row>
    <row r="574" spans="1:30" s="78" customFormat="1" ht="9.9499999999999993" customHeight="1">
      <c r="A574" s="250" t="s">
        <v>250</v>
      </c>
      <c r="B574" s="251"/>
      <c r="C574" s="251"/>
      <c r="D574" s="251"/>
      <c r="E574" s="251"/>
      <c r="F574" s="252"/>
      <c r="G574" s="204">
        <v>313</v>
      </c>
      <c r="H574" s="204"/>
      <c r="I574" s="204"/>
      <c r="J574" s="204"/>
      <c r="K574" s="204">
        <v>364</v>
      </c>
      <c r="L574" s="204"/>
      <c r="M574" s="204"/>
      <c r="N574" s="204"/>
      <c r="O574" s="204">
        <v>407</v>
      </c>
      <c r="P574" s="204"/>
      <c r="Q574" s="204"/>
      <c r="R574" s="204"/>
      <c r="S574" s="490">
        <v>552</v>
      </c>
      <c r="T574" s="490"/>
      <c r="U574" s="490"/>
      <c r="V574" s="490"/>
      <c r="W574" s="488">
        <v>609</v>
      </c>
      <c r="X574" s="488"/>
      <c r="Y574" s="488"/>
      <c r="Z574" s="488"/>
      <c r="AA574" s="204">
        <f>W574-S574</f>
        <v>57</v>
      </c>
      <c r="AB574" s="204"/>
      <c r="AC574" s="204"/>
      <c r="AD574" s="489"/>
    </row>
    <row r="575" spans="1:30" s="78" customFormat="1" ht="20.100000000000001" customHeight="1">
      <c r="A575" s="159"/>
      <c r="B575" s="157"/>
      <c r="C575" s="157"/>
      <c r="D575" s="157"/>
      <c r="E575" s="157"/>
      <c r="F575" s="158"/>
      <c r="G575" s="168"/>
      <c r="H575" s="168"/>
      <c r="I575" s="168"/>
      <c r="J575" s="168"/>
      <c r="K575" s="168"/>
      <c r="L575" s="168"/>
      <c r="M575" s="168"/>
      <c r="N575" s="168"/>
      <c r="O575" s="168"/>
      <c r="P575" s="168"/>
      <c r="Q575" s="168"/>
      <c r="R575" s="168"/>
      <c r="S575" s="169"/>
      <c r="T575" s="169"/>
      <c r="U575" s="169"/>
      <c r="V575" s="169"/>
      <c r="W575" s="170"/>
      <c r="X575" s="170"/>
      <c r="Y575" s="170"/>
      <c r="Z575" s="170"/>
      <c r="AA575" s="168"/>
      <c r="AB575" s="168"/>
      <c r="AC575" s="168"/>
      <c r="AD575" s="171"/>
    </row>
    <row r="576" spans="1:30" s="78" customFormat="1" ht="20.100000000000001" customHeight="1">
      <c r="A576" s="250" t="s">
        <v>349</v>
      </c>
      <c r="B576" s="251"/>
      <c r="C576" s="251"/>
      <c r="D576" s="251"/>
      <c r="E576" s="251"/>
      <c r="F576" s="252"/>
      <c r="G576" s="204">
        <v>6552</v>
      </c>
      <c r="H576" s="204"/>
      <c r="I576" s="204"/>
      <c r="J576" s="204"/>
      <c r="K576" s="204">
        <v>7667</v>
      </c>
      <c r="L576" s="204"/>
      <c r="M576" s="204"/>
      <c r="N576" s="204"/>
      <c r="O576" s="204">
        <v>9910</v>
      </c>
      <c r="P576" s="204"/>
      <c r="Q576" s="204"/>
      <c r="R576" s="204"/>
      <c r="S576" s="490">
        <v>8153</v>
      </c>
      <c r="T576" s="490"/>
      <c r="U576" s="490"/>
      <c r="V576" s="490"/>
      <c r="W576" s="488">
        <f>SUM(W577:Z581)</f>
        <v>9154</v>
      </c>
      <c r="X576" s="488"/>
      <c r="Y576" s="488"/>
      <c r="Z576" s="488"/>
      <c r="AA576" s="204">
        <f t="shared" ref="AA576:AA581" si="6">W576-S576</f>
        <v>1001</v>
      </c>
      <c r="AB576" s="204"/>
      <c r="AC576" s="204"/>
      <c r="AD576" s="489"/>
    </row>
    <row r="577" spans="1:30" s="78" customFormat="1" ht="20.100000000000001" customHeight="1">
      <c r="A577" s="267" t="s">
        <v>291</v>
      </c>
      <c r="B577" s="268"/>
      <c r="C577" s="268"/>
      <c r="D577" s="268"/>
      <c r="E577" s="268"/>
      <c r="F577" s="269"/>
      <c r="G577" s="204" t="s">
        <v>507</v>
      </c>
      <c r="H577" s="204"/>
      <c r="I577" s="204"/>
      <c r="J577" s="204"/>
      <c r="K577" s="204" t="s">
        <v>506</v>
      </c>
      <c r="L577" s="204"/>
      <c r="M577" s="204"/>
      <c r="N577" s="204"/>
      <c r="O577" s="204">
        <v>1370</v>
      </c>
      <c r="P577" s="204"/>
      <c r="Q577" s="204"/>
      <c r="R577" s="204"/>
      <c r="S577" s="490">
        <v>1654</v>
      </c>
      <c r="T577" s="490"/>
      <c r="U577" s="490"/>
      <c r="V577" s="490"/>
      <c r="W577" s="488">
        <v>1613</v>
      </c>
      <c r="X577" s="488"/>
      <c r="Y577" s="488"/>
      <c r="Z577" s="488"/>
      <c r="AA577" s="204">
        <f t="shared" si="6"/>
        <v>-41</v>
      </c>
      <c r="AB577" s="204"/>
      <c r="AC577" s="204"/>
      <c r="AD577" s="489"/>
    </row>
    <row r="578" spans="1:30" s="78" customFormat="1" ht="9.9499999999999993" customHeight="1">
      <c r="A578" s="250" t="s">
        <v>253</v>
      </c>
      <c r="B578" s="251"/>
      <c r="C578" s="251"/>
      <c r="D578" s="251"/>
      <c r="E578" s="251"/>
      <c r="F578" s="252"/>
      <c r="G578" s="204" t="s">
        <v>506</v>
      </c>
      <c r="H578" s="204"/>
      <c r="I578" s="204"/>
      <c r="J578" s="204"/>
      <c r="K578" s="204" t="s">
        <v>506</v>
      </c>
      <c r="L578" s="204"/>
      <c r="M578" s="204"/>
      <c r="N578" s="204"/>
      <c r="O578" s="204">
        <v>2250</v>
      </c>
      <c r="P578" s="204"/>
      <c r="Q578" s="204"/>
      <c r="R578" s="204"/>
      <c r="S578" s="490">
        <v>2720</v>
      </c>
      <c r="T578" s="490"/>
      <c r="U578" s="490"/>
      <c r="V578" s="490"/>
      <c r="W578" s="488">
        <v>3359</v>
      </c>
      <c r="X578" s="488"/>
      <c r="Y578" s="488"/>
      <c r="Z578" s="488"/>
      <c r="AA578" s="204">
        <f t="shared" si="6"/>
        <v>639</v>
      </c>
      <c r="AB578" s="204"/>
      <c r="AC578" s="204"/>
      <c r="AD578" s="489"/>
    </row>
    <row r="579" spans="1:30" s="78" customFormat="1" ht="28.5" customHeight="1">
      <c r="A579" s="264" t="s">
        <v>257</v>
      </c>
      <c r="B579" s="265"/>
      <c r="C579" s="265"/>
      <c r="D579" s="265"/>
      <c r="E579" s="265"/>
      <c r="F579" s="266"/>
      <c r="G579" s="204" t="s">
        <v>507</v>
      </c>
      <c r="H579" s="204"/>
      <c r="I579" s="204"/>
      <c r="J579" s="204"/>
      <c r="K579" s="204" t="s">
        <v>506</v>
      </c>
      <c r="L579" s="204"/>
      <c r="M579" s="204"/>
      <c r="N579" s="204"/>
      <c r="O579" s="204">
        <v>2069</v>
      </c>
      <c r="P579" s="204"/>
      <c r="Q579" s="204"/>
      <c r="R579" s="204"/>
      <c r="S579" s="490">
        <v>2166</v>
      </c>
      <c r="T579" s="490"/>
      <c r="U579" s="490"/>
      <c r="V579" s="490"/>
      <c r="W579" s="488">
        <v>2315</v>
      </c>
      <c r="X579" s="488"/>
      <c r="Y579" s="488"/>
      <c r="Z579" s="488"/>
      <c r="AA579" s="204">
        <f t="shared" si="6"/>
        <v>149</v>
      </c>
      <c r="AB579" s="204"/>
      <c r="AC579" s="204"/>
      <c r="AD579" s="489"/>
    </row>
    <row r="580" spans="1:30" s="78" customFormat="1" ht="19.5" customHeight="1">
      <c r="A580" s="250" t="s">
        <v>251</v>
      </c>
      <c r="B580" s="251"/>
      <c r="C580" s="251"/>
      <c r="D580" s="251"/>
      <c r="E580" s="251"/>
      <c r="F580" s="252"/>
      <c r="G580" s="204" t="s">
        <v>507</v>
      </c>
      <c r="H580" s="204"/>
      <c r="I580" s="204"/>
      <c r="J580" s="204"/>
      <c r="K580" s="204" t="s">
        <v>506</v>
      </c>
      <c r="L580" s="204"/>
      <c r="M580" s="204"/>
      <c r="N580" s="204"/>
      <c r="O580" s="204">
        <v>316</v>
      </c>
      <c r="P580" s="204"/>
      <c r="Q580" s="204"/>
      <c r="R580" s="204"/>
      <c r="S580" s="490">
        <v>175</v>
      </c>
      <c r="T580" s="490"/>
      <c r="U580" s="490"/>
      <c r="V580" s="490"/>
      <c r="W580" s="488">
        <v>237</v>
      </c>
      <c r="X580" s="488"/>
      <c r="Y580" s="488"/>
      <c r="Z580" s="488"/>
      <c r="AA580" s="204">
        <f t="shared" si="6"/>
        <v>62</v>
      </c>
      <c r="AB580" s="204"/>
      <c r="AC580" s="204"/>
      <c r="AD580" s="489"/>
    </row>
    <row r="581" spans="1:30" s="78" customFormat="1" ht="27" customHeight="1">
      <c r="A581" s="387" t="s">
        <v>289</v>
      </c>
      <c r="B581" s="388"/>
      <c r="C581" s="388"/>
      <c r="D581" s="388"/>
      <c r="E581" s="388"/>
      <c r="F581" s="389"/>
      <c r="G581" s="204" t="s">
        <v>506</v>
      </c>
      <c r="H581" s="204"/>
      <c r="I581" s="204"/>
      <c r="J581" s="204"/>
      <c r="K581" s="204" t="s">
        <v>507</v>
      </c>
      <c r="L581" s="204"/>
      <c r="M581" s="204"/>
      <c r="N581" s="204"/>
      <c r="O581" s="204">
        <v>3905</v>
      </c>
      <c r="P581" s="204"/>
      <c r="Q581" s="204"/>
      <c r="R581" s="204"/>
      <c r="S581" s="490">
        <v>1438</v>
      </c>
      <c r="T581" s="490"/>
      <c r="U581" s="490"/>
      <c r="V581" s="490"/>
      <c r="W581" s="488">
        <v>1630</v>
      </c>
      <c r="X581" s="488"/>
      <c r="Y581" s="488"/>
      <c r="Z581" s="488"/>
      <c r="AA581" s="204">
        <f t="shared" si="6"/>
        <v>192</v>
      </c>
      <c r="AB581" s="204"/>
      <c r="AC581" s="204"/>
      <c r="AD581" s="489"/>
    </row>
    <row r="582" spans="1:30" s="78" customFormat="1" ht="27.95" customHeight="1">
      <c r="A582" s="86"/>
      <c r="B582" s="87"/>
      <c r="C582" s="87"/>
      <c r="D582" s="87"/>
      <c r="E582" s="87"/>
      <c r="F582" s="88"/>
      <c r="G582" s="168"/>
      <c r="H582" s="168"/>
      <c r="I582" s="168"/>
      <c r="J582" s="168"/>
      <c r="K582" s="168"/>
      <c r="L582" s="168"/>
      <c r="M582" s="168"/>
      <c r="N582" s="168"/>
      <c r="O582" s="168"/>
      <c r="P582" s="168"/>
      <c r="Q582" s="168"/>
      <c r="R582" s="168"/>
      <c r="S582" s="169"/>
      <c r="T582" s="169"/>
      <c r="U582" s="169"/>
      <c r="V582" s="169"/>
      <c r="W582" s="170"/>
      <c r="X582" s="170"/>
      <c r="Y582" s="170"/>
      <c r="Z582" s="170"/>
      <c r="AA582" s="168"/>
      <c r="AB582" s="168"/>
      <c r="AC582" s="168"/>
      <c r="AD582" s="171"/>
    </row>
    <row r="583" spans="1:30" s="78" customFormat="1" ht="20.100000000000001" customHeight="1">
      <c r="A583" s="565" t="s">
        <v>427</v>
      </c>
      <c r="B583" s="566"/>
      <c r="C583" s="566"/>
      <c r="D583" s="566"/>
      <c r="E583" s="566"/>
      <c r="F583" s="567"/>
      <c r="G583" s="204" t="s">
        <v>506</v>
      </c>
      <c r="H583" s="204"/>
      <c r="I583" s="204"/>
      <c r="J583" s="204"/>
      <c r="K583" s="204" t="s">
        <v>507</v>
      </c>
      <c r="L583" s="204"/>
      <c r="M583" s="204"/>
      <c r="N583" s="204"/>
      <c r="O583" s="204" t="s">
        <v>506</v>
      </c>
      <c r="P583" s="204"/>
      <c r="Q583" s="204"/>
      <c r="R583" s="204"/>
      <c r="S583" s="490">
        <v>953</v>
      </c>
      <c r="T583" s="490"/>
      <c r="U583" s="490"/>
      <c r="V583" s="490"/>
      <c r="W583" s="488">
        <v>962</v>
      </c>
      <c r="X583" s="488"/>
      <c r="Y583" s="488"/>
      <c r="Z583" s="488"/>
      <c r="AA583" s="204">
        <f>W583-S583</f>
        <v>9</v>
      </c>
      <c r="AB583" s="204"/>
      <c r="AC583" s="204"/>
      <c r="AD583" s="489"/>
    </row>
    <row r="584" spans="1:30" s="78" customFormat="1" ht="27.95" customHeight="1">
      <c r="A584" s="565" t="s">
        <v>428</v>
      </c>
      <c r="B584" s="566"/>
      <c r="C584" s="566"/>
      <c r="D584" s="566"/>
      <c r="E584" s="566"/>
      <c r="F584" s="567"/>
      <c r="G584" s="204" t="s">
        <v>506</v>
      </c>
      <c r="H584" s="204"/>
      <c r="I584" s="204"/>
      <c r="J584" s="204"/>
      <c r="K584" s="204" t="s">
        <v>506</v>
      </c>
      <c r="L584" s="204"/>
      <c r="M584" s="204"/>
      <c r="N584" s="204"/>
      <c r="O584" s="204" t="s">
        <v>507</v>
      </c>
      <c r="P584" s="204"/>
      <c r="Q584" s="204"/>
      <c r="R584" s="204"/>
      <c r="S584" s="490">
        <v>1002</v>
      </c>
      <c r="T584" s="490"/>
      <c r="U584" s="490"/>
      <c r="V584" s="490"/>
      <c r="W584" s="488">
        <v>1005</v>
      </c>
      <c r="X584" s="488"/>
      <c r="Y584" s="488"/>
      <c r="Z584" s="488"/>
      <c r="AA584" s="204">
        <f>W584-S584</f>
        <v>3</v>
      </c>
      <c r="AB584" s="204"/>
      <c r="AC584" s="204"/>
      <c r="AD584" s="489"/>
    </row>
    <row r="585" spans="1:30" s="78" customFormat="1" ht="9.9499999999999993" customHeight="1">
      <c r="A585" s="387" t="s">
        <v>290</v>
      </c>
      <c r="B585" s="388"/>
      <c r="C585" s="388"/>
      <c r="D585" s="388"/>
      <c r="E585" s="388"/>
      <c r="F585" s="389"/>
      <c r="G585" s="204">
        <v>1203</v>
      </c>
      <c r="H585" s="204"/>
      <c r="I585" s="204"/>
      <c r="J585" s="204"/>
      <c r="K585" s="204">
        <v>1266</v>
      </c>
      <c r="L585" s="204"/>
      <c r="M585" s="204"/>
      <c r="N585" s="204"/>
      <c r="O585" s="204">
        <v>1251</v>
      </c>
      <c r="P585" s="204"/>
      <c r="Q585" s="204"/>
      <c r="R585" s="204"/>
      <c r="S585" s="490">
        <v>1350</v>
      </c>
      <c r="T585" s="490"/>
      <c r="U585" s="490"/>
      <c r="V585" s="490"/>
      <c r="W585" s="488">
        <v>1439</v>
      </c>
      <c r="X585" s="488"/>
      <c r="Y585" s="488"/>
      <c r="Z585" s="488"/>
      <c r="AA585" s="204">
        <f>W585-S585</f>
        <v>89</v>
      </c>
      <c r="AB585" s="204"/>
      <c r="AC585" s="204"/>
      <c r="AD585" s="489"/>
    </row>
    <row r="586" spans="1:30" s="78" customFormat="1" ht="27" customHeight="1">
      <c r="A586" s="568" t="s">
        <v>357</v>
      </c>
      <c r="B586" s="569"/>
      <c r="C586" s="569"/>
      <c r="D586" s="569"/>
      <c r="E586" s="569"/>
      <c r="F586" s="570"/>
      <c r="G586" s="204">
        <v>172</v>
      </c>
      <c r="H586" s="204"/>
      <c r="I586" s="204"/>
      <c r="J586" s="204"/>
      <c r="K586" s="204">
        <v>136</v>
      </c>
      <c r="L586" s="204"/>
      <c r="M586" s="204"/>
      <c r="N586" s="204"/>
      <c r="O586" s="204">
        <v>760</v>
      </c>
      <c r="P586" s="204"/>
      <c r="Q586" s="204"/>
      <c r="R586" s="204"/>
      <c r="S586" s="490">
        <v>1902</v>
      </c>
      <c r="T586" s="490"/>
      <c r="U586" s="490"/>
      <c r="V586" s="490"/>
      <c r="W586" s="488">
        <v>2291</v>
      </c>
      <c r="X586" s="488"/>
      <c r="Y586" s="488"/>
      <c r="Z586" s="488"/>
      <c r="AA586" s="204">
        <f>W586-S586</f>
        <v>389</v>
      </c>
      <c r="AB586" s="204"/>
      <c r="AC586" s="204"/>
      <c r="AD586" s="489"/>
    </row>
    <row r="587" spans="1:30" s="78" customFormat="1" ht="27" customHeight="1">
      <c r="A587" s="914" t="s">
        <v>444</v>
      </c>
      <c r="B587" s="915"/>
      <c r="C587" s="919" t="s">
        <v>6</v>
      </c>
      <c r="D587" s="919"/>
      <c r="E587" s="919"/>
      <c r="F587" s="920"/>
      <c r="G587" s="561">
        <v>3.82</v>
      </c>
      <c r="H587" s="561"/>
      <c r="I587" s="561"/>
      <c r="J587" s="561"/>
      <c r="K587" s="561">
        <v>2.94</v>
      </c>
      <c r="L587" s="561"/>
      <c r="M587" s="561"/>
      <c r="N587" s="561"/>
      <c r="O587" s="561">
        <v>2.72</v>
      </c>
      <c r="P587" s="561"/>
      <c r="Q587" s="561"/>
      <c r="R587" s="561"/>
      <c r="S587" s="750">
        <v>2.1300215083605076</v>
      </c>
      <c r="T587" s="750"/>
      <c r="U587" s="750"/>
      <c r="V587" s="750"/>
      <c r="W587" s="749">
        <v>1.9</v>
      </c>
      <c r="X587" s="749"/>
      <c r="Y587" s="749"/>
      <c r="Z587" s="749"/>
      <c r="AA587" s="561">
        <v>-0.23</v>
      </c>
      <c r="AB587" s="561"/>
      <c r="AC587" s="561"/>
      <c r="AD587" s="757"/>
    </row>
    <row r="588" spans="1:30" s="78" customFormat="1" ht="27.95" customHeight="1">
      <c r="A588" s="916"/>
      <c r="B588" s="915"/>
      <c r="C588" s="919" t="s">
        <v>7</v>
      </c>
      <c r="D588" s="919"/>
      <c r="E588" s="919"/>
      <c r="F588" s="920"/>
      <c r="G588" s="561">
        <v>29.65</v>
      </c>
      <c r="H588" s="561"/>
      <c r="I588" s="561"/>
      <c r="J588" s="561"/>
      <c r="K588" s="561">
        <v>29.28</v>
      </c>
      <c r="L588" s="561"/>
      <c r="M588" s="561"/>
      <c r="N588" s="561"/>
      <c r="O588" s="561">
        <v>24.84</v>
      </c>
      <c r="P588" s="561"/>
      <c r="Q588" s="561"/>
      <c r="R588" s="561"/>
      <c r="S588" s="750">
        <v>22.594185804482063</v>
      </c>
      <c r="T588" s="750"/>
      <c r="U588" s="750"/>
      <c r="V588" s="750"/>
      <c r="W588" s="749">
        <v>22.57</v>
      </c>
      <c r="X588" s="749"/>
      <c r="Y588" s="749"/>
      <c r="Z588" s="749"/>
      <c r="AA588" s="561">
        <v>-0.02</v>
      </c>
      <c r="AB588" s="561"/>
      <c r="AC588" s="561"/>
      <c r="AD588" s="757"/>
    </row>
    <row r="589" spans="1:30" s="78" customFormat="1" ht="20.100000000000001" customHeight="1">
      <c r="A589" s="917"/>
      <c r="B589" s="918"/>
      <c r="C589" s="555" t="s">
        <v>8</v>
      </c>
      <c r="D589" s="555"/>
      <c r="E589" s="555"/>
      <c r="F589" s="556"/>
      <c r="G589" s="593">
        <v>65.84</v>
      </c>
      <c r="H589" s="593"/>
      <c r="I589" s="593"/>
      <c r="J589" s="593"/>
      <c r="K589" s="593">
        <v>67.28</v>
      </c>
      <c r="L589" s="593"/>
      <c r="M589" s="593"/>
      <c r="N589" s="593"/>
      <c r="O589" s="593">
        <v>69.709999999999994</v>
      </c>
      <c r="P589" s="593"/>
      <c r="Q589" s="593"/>
      <c r="R589" s="593"/>
      <c r="S589" s="859">
        <v>68.677582737806148</v>
      </c>
      <c r="T589" s="859"/>
      <c r="U589" s="859"/>
      <c r="V589" s="859"/>
      <c r="W589" s="829">
        <v>68.17</v>
      </c>
      <c r="X589" s="829"/>
      <c r="Y589" s="829"/>
      <c r="Z589" s="829"/>
      <c r="AA589" s="593">
        <v>-0.51</v>
      </c>
      <c r="AB589" s="593"/>
      <c r="AC589" s="593"/>
      <c r="AD589" s="758"/>
    </row>
    <row r="590" spans="1:30" s="78" customFormat="1" ht="15.75" customHeight="1">
      <c r="A590" s="89" t="s">
        <v>9</v>
      </c>
      <c r="B590" s="90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2"/>
      <c r="V590" s="92"/>
      <c r="W590" s="92"/>
      <c r="X590" s="92"/>
      <c r="Y590" s="92"/>
      <c r="Z590" s="92"/>
      <c r="AA590" s="92"/>
      <c r="AB590" s="92"/>
      <c r="AC590" s="92"/>
      <c r="AD590" s="93" t="s">
        <v>281</v>
      </c>
    </row>
    <row r="591" spans="1:30" s="78" customFormat="1" ht="14.25" customHeight="1">
      <c r="A591" s="89" t="s">
        <v>430</v>
      </c>
      <c r="B591" s="90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2"/>
      <c r="V591" s="92"/>
      <c r="W591" s="92"/>
      <c r="X591" s="92"/>
      <c r="Y591" s="92"/>
      <c r="Z591" s="92"/>
      <c r="AA591" s="92"/>
      <c r="AB591" s="92"/>
      <c r="AC591" s="92"/>
      <c r="AD591" s="93"/>
    </row>
    <row r="592" spans="1:30" s="78" customFormat="1" ht="12.75" customHeight="1">
      <c r="A592" s="89" t="s">
        <v>431</v>
      </c>
      <c r="B592" s="90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2"/>
      <c r="V592" s="92"/>
      <c r="W592" s="92"/>
      <c r="X592" s="92"/>
      <c r="Y592" s="92"/>
      <c r="Z592" s="92"/>
      <c r="AA592" s="92"/>
      <c r="AB592" s="92"/>
      <c r="AC592" s="92"/>
      <c r="AD592" s="93"/>
    </row>
    <row r="593" spans="1:30" s="94" customFormat="1" ht="12.95" customHeight="1">
      <c r="A593" s="17" t="s">
        <v>422</v>
      </c>
      <c r="B593" s="90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2"/>
      <c r="V593" s="92"/>
      <c r="W593" s="92"/>
      <c r="X593" s="92"/>
      <c r="Y593" s="92"/>
      <c r="Z593" s="92"/>
      <c r="AA593" s="92"/>
      <c r="AB593" s="92"/>
      <c r="AC593" s="92"/>
      <c r="AD593" s="93"/>
    </row>
    <row r="594" spans="1:30" s="94" customFormat="1" ht="12.95" customHeight="1">
      <c r="A594" s="17" t="s">
        <v>429</v>
      </c>
      <c r="B594" s="35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"/>
      <c r="V594" s="5"/>
      <c r="W594" s="5"/>
      <c r="X594" s="5"/>
      <c r="Y594" s="5"/>
      <c r="Z594" s="5"/>
      <c r="AA594" s="5"/>
      <c r="AB594" s="5"/>
      <c r="AC594" s="5"/>
      <c r="AD594" s="42"/>
    </row>
    <row r="595" spans="1:30" s="94" customFormat="1" ht="19.5" customHeight="1">
      <c r="A595" s="14" t="s">
        <v>215</v>
      </c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s="94" customFormat="1" ht="12.95" customHeight="1">
      <c r="A596" s="9" t="s">
        <v>167</v>
      </c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4"/>
      <c r="U596" s="4"/>
      <c r="V596" s="4"/>
      <c r="W596" s="4"/>
      <c r="X596" s="858"/>
      <c r="Y596" s="858"/>
      <c r="Z596" s="858"/>
      <c r="AA596" s="858"/>
      <c r="AB596" s="858"/>
      <c r="AC596" s="858"/>
      <c r="AD596" s="1"/>
    </row>
    <row r="597" spans="1:30" s="11" customFormat="1" ht="15.95" customHeight="1">
      <c r="A597" s="911" t="s">
        <v>60</v>
      </c>
      <c r="B597" s="912"/>
      <c r="C597" s="912"/>
      <c r="D597" s="912"/>
      <c r="E597" s="912"/>
      <c r="F597" s="913"/>
      <c r="G597" s="940" t="s">
        <v>63</v>
      </c>
      <c r="H597" s="907"/>
      <c r="I597" s="907"/>
      <c r="J597" s="941"/>
      <c r="K597" s="540" t="s">
        <v>172</v>
      </c>
      <c r="L597" s="540"/>
      <c r="M597" s="540"/>
      <c r="N597" s="540"/>
      <c r="O597" s="540"/>
      <c r="P597" s="540"/>
      <c r="Q597" s="540"/>
      <c r="R597" s="540"/>
      <c r="S597" s="540"/>
      <c r="T597" s="540"/>
      <c r="U597" s="540"/>
      <c r="V597" s="540"/>
      <c r="W597" s="540"/>
      <c r="X597" s="540"/>
      <c r="Y597" s="540"/>
      <c r="Z597" s="540"/>
      <c r="AA597" s="540"/>
      <c r="AB597" s="540"/>
      <c r="AC597" s="540"/>
      <c r="AD597" s="683"/>
    </row>
    <row r="598" spans="1:30" ht="20.100000000000001" customHeight="1">
      <c r="A598" s="140"/>
      <c r="B598" s="56"/>
      <c r="C598" s="56"/>
      <c r="D598" s="56"/>
      <c r="E598" s="56"/>
      <c r="F598" s="95"/>
      <c r="G598" s="940"/>
      <c r="H598" s="907"/>
      <c r="I598" s="907"/>
      <c r="J598" s="941"/>
      <c r="K598" s="903" t="s">
        <v>63</v>
      </c>
      <c r="L598" s="904"/>
      <c r="M598" s="904"/>
      <c r="N598" s="905"/>
      <c r="O598" s="506" t="s">
        <v>173</v>
      </c>
      <c r="P598" s="867"/>
      <c r="Q598" s="867"/>
      <c r="R598" s="867"/>
      <c r="S598" s="867"/>
      <c r="T598" s="867"/>
      <c r="U598" s="867"/>
      <c r="V598" s="867"/>
      <c r="W598" s="867"/>
      <c r="X598" s="867"/>
      <c r="Y598" s="867"/>
      <c r="Z598" s="867"/>
      <c r="AA598" s="867"/>
      <c r="AB598" s="867"/>
      <c r="AC598" s="867"/>
      <c r="AD598" s="867"/>
    </row>
    <row r="599" spans="1:30" ht="15.95" customHeight="1">
      <c r="A599" s="140"/>
      <c r="B599" s="56"/>
      <c r="C599" s="56"/>
      <c r="D599" s="56"/>
      <c r="E599" s="56"/>
      <c r="F599" s="95"/>
      <c r="G599" s="940"/>
      <c r="H599" s="907"/>
      <c r="I599" s="907"/>
      <c r="J599" s="941"/>
      <c r="K599" s="906"/>
      <c r="L599" s="907"/>
      <c r="M599" s="907"/>
      <c r="N599" s="908"/>
      <c r="O599" s="751" t="s">
        <v>63</v>
      </c>
      <c r="P599" s="752"/>
      <c r="Q599" s="752"/>
      <c r="R599" s="753"/>
      <c r="S599" s="679" t="s">
        <v>174</v>
      </c>
      <c r="T599" s="671"/>
      <c r="U599" s="685"/>
      <c r="V599" s="861" t="s">
        <v>353</v>
      </c>
      <c r="W599" s="862"/>
      <c r="X599" s="863"/>
      <c r="Y599" s="852" t="s">
        <v>354</v>
      </c>
      <c r="Z599" s="853"/>
      <c r="AA599" s="854"/>
      <c r="AB599" s="577" t="s">
        <v>175</v>
      </c>
      <c r="AC599" s="578"/>
      <c r="AD599" s="578"/>
    </row>
    <row r="600" spans="1:30" ht="21.75" customHeight="1">
      <c r="A600" s="959" t="s">
        <v>222</v>
      </c>
      <c r="B600" s="960"/>
      <c r="C600" s="960"/>
      <c r="D600" s="960"/>
      <c r="E600" s="960"/>
      <c r="F600" s="961"/>
      <c r="G600" s="754"/>
      <c r="H600" s="755"/>
      <c r="I600" s="755"/>
      <c r="J600" s="756"/>
      <c r="K600" s="909"/>
      <c r="L600" s="755"/>
      <c r="M600" s="755"/>
      <c r="N600" s="910"/>
      <c r="O600" s="754"/>
      <c r="P600" s="755"/>
      <c r="Q600" s="755"/>
      <c r="R600" s="756"/>
      <c r="S600" s="272"/>
      <c r="T600" s="214"/>
      <c r="U600" s="215"/>
      <c r="V600" s="864"/>
      <c r="W600" s="865"/>
      <c r="X600" s="866"/>
      <c r="Y600" s="855"/>
      <c r="Z600" s="856"/>
      <c r="AA600" s="857"/>
      <c r="AB600" s="581"/>
      <c r="AC600" s="415"/>
      <c r="AD600" s="415"/>
    </row>
    <row r="601" spans="1:30" ht="17.25" customHeight="1">
      <c r="A601" s="962" t="s">
        <v>233</v>
      </c>
      <c r="B601" s="963"/>
      <c r="C601" s="420" t="s">
        <v>63</v>
      </c>
      <c r="D601" s="421"/>
      <c r="E601" s="421"/>
      <c r="F601" s="422"/>
      <c r="G601" s="500">
        <v>54766</v>
      </c>
      <c r="H601" s="500"/>
      <c r="I601" s="500"/>
      <c r="J601" s="500"/>
      <c r="K601" s="500">
        <v>29593</v>
      </c>
      <c r="L601" s="500"/>
      <c r="M601" s="500"/>
      <c r="N601" s="500"/>
      <c r="O601" s="500">
        <v>27820</v>
      </c>
      <c r="P601" s="500"/>
      <c r="Q601" s="500"/>
      <c r="R601" s="500"/>
      <c r="S601" s="500">
        <v>21974</v>
      </c>
      <c r="T601" s="500"/>
      <c r="U601" s="500"/>
      <c r="V601" s="500">
        <v>3982</v>
      </c>
      <c r="W601" s="500"/>
      <c r="X601" s="500"/>
      <c r="Y601" s="500">
        <v>1402</v>
      </c>
      <c r="Z601" s="500"/>
      <c r="AA601" s="500"/>
      <c r="AB601" s="500">
        <v>462</v>
      </c>
      <c r="AC601" s="500"/>
      <c r="AD601" s="860"/>
    </row>
    <row r="602" spans="1:30" ht="29.25" customHeight="1">
      <c r="A602" s="964"/>
      <c r="B602" s="965"/>
      <c r="C602" s="417" t="s">
        <v>176</v>
      </c>
      <c r="D602" s="418"/>
      <c r="E602" s="418"/>
      <c r="F602" s="419"/>
      <c r="G602" s="182">
        <v>44889</v>
      </c>
      <c r="H602" s="182"/>
      <c r="I602" s="182"/>
      <c r="J602" s="182"/>
      <c r="K602" s="182">
        <v>27671</v>
      </c>
      <c r="L602" s="182"/>
      <c r="M602" s="182"/>
      <c r="N602" s="182"/>
      <c r="O602" s="182">
        <v>25993</v>
      </c>
      <c r="P602" s="182"/>
      <c r="Q602" s="182"/>
      <c r="R602" s="182"/>
      <c r="S602" s="182">
        <v>20663</v>
      </c>
      <c r="T602" s="182"/>
      <c r="U602" s="182"/>
      <c r="V602" s="182">
        <v>3534</v>
      </c>
      <c r="W602" s="182"/>
      <c r="X602" s="182"/>
      <c r="Y602" s="182">
        <v>1402</v>
      </c>
      <c r="Z602" s="182"/>
      <c r="AA602" s="182"/>
      <c r="AB602" s="182">
        <v>394</v>
      </c>
      <c r="AC602" s="182"/>
      <c r="AD602" s="483"/>
    </row>
    <row r="603" spans="1:30" ht="17.25" customHeight="1">
      <c r="A603" s="964"/>
      <c r="B603" s="965"/>
      <c r="C603" s="417" t="s">
        <v>177</v>
      </c>
      <c r="D603" s="418"/>
      <c r="E603" s="418"/>
      <c r="F603" s="419"/>
      <c r="G603" s="182">
        <v>9877</v>
      </c>
      <c r="H603" s="182"/>
      <c r="I603" s="182"/>
      <c r="J603" s="182"/>
      <c r="K603" s="182">
        <v>1922</v>
      </c>
      <c r="L603" s="182"/>
      <c r="M603" s="182"/>
      <c r="N603" s="182"/>
      <c r="O603" s="182">
        <v>1827</v>
      </c>
      <c r="P603" s="182"/>
      <c r="Q603" s="182"/>
      <c r="R603" s="182"/>
      <c r="S603" s="182">
        <v>1311</v>
      </c>
      <c r="T603" s="182"/>
      <c r="U603" s="182"/>
      <c r="V603" s="182">
        <v>448</v>
      </c>
      <c r="W603" s="182"/>
      <c r="X603" s="182"/>
      <c r="Y603" s="182">
        <v>0</v>
      </c>
      <c r="Z603" s="182"/>
      <c r="AA603" s="182"/>
      <c r="AB603" s="182">
        <v>68</v>
      </c>
      <c r="AC603" s="182"/>
      <c r="AD603" s="483"/>
    </row>
    <row r="604" spans="1:30" ht="19.5" customHeight="1">
      <c r="A604" s="964"/>
      <c r="B604" s="965"/>
      <c r="C604" s="417" t="s">
        <v>64</v>
      </c>
      <c r="D604" s="418"/>
      <c r="E604" s="418"/>
      <c r="F604" s="419"/>
      <c r="G604" s="182">
        <v>26744</v>
      </c>
      <c r="H604" s="182"/>
      <c r="I604" s="182"/>
      <c r="J604" s="182"/>
      <c r="K604" s="182">
        <v>17888</v>
      </c>
      <c r="L604" s="182"/>
      <c r="M604" s="182"/>
      <c r="N604" s="182"/>
      <c r="O604" s="182">
        <v>16717</v>
      </c>
      <c r="P604" s="182"/>
      <c r="Q604" s="182"/>
      <c r="R604" s="182"/>
      <c r="S604" s="182">
        <v>15513</v>
      </c>
      <c r="T604" s="182"/>
      <c r="U604" s="182"/>
      <c r="V604" s="182">
        <v>257</v>
      </c>
      <c r="W604" s="182"/>
      <c r="X604" s="182"/>
      <c r="Y604" s="182">
        <v>718</v>
      </c>
      <c r="Z604" s="182"/>
      <c r="AA604" s="182"/>
      <c r="AB604" s="182">
        <v>229</v>
      </c>
      <c r="AC604" s="182"/>
      <c r="AD604" s="483"/>
    </row>
    <row r="605" spans="1:30" ht="19.5" customHeight="1">
      <c r="A605" s="964"/>
      <c r="B605" s="965"/>
      <c r="C605" s="417" t="s">
        <v>176</v>
      </c>
      <c r="D605" s="418"/>
      <c r="E605" s="418"/>
      <c r="F605" s="419"/>
      <c r="G605" s="182">
        <v>22399</v>
      </c>
      <c r="H605" s="182"/>
      <c r="I605" s="182"/>
      <c r="J605" s="182"/>
      <c r="K605" s="182">
        <v>16510</v>
      </c>
      <c r="L605" s="182"/>
      <c r="M605" s="182"/>
      <c r="N605" s="182"/>
      <c r="O605" s="182">
        <v>15423</v>
      </c>
      <c r="P605" s="182"/>
      <c r="Q605" s="182"/>
      <c r="R605" s="182"/>
      <c r="S605" s="182">
        <v>14415</v>
      </c>
      <c r="T605" s="182"/>
      <c r="U605" s="182"/>
      <c r="V605" s="182">
        <v>116</v>
      </c>
      <c r="W605" s="182"/>
      <c r="X605" s="182"/>
      <c r="Y605" s="182">
        <v>718</v>
      </c>
      <c r="Z605" s="182"/>
      <c r="AA605" s="182"/>
      <c r="AB605" s="182">
        <v>174</v>
      </c>
      <c r="AC605" s="182"/>
      <c r="AD605" s="483"/>
    </row>
    <row r="606" spans="1:30" ht="19.5" customHeight="1">
      <c r="A606" s="964"/>
      <c r="B606" s="965"/>
      <c r="C606" s="417" t="s">
        <v>177</v>
      </c>
      <c r="D606" s="418"/>
      <c r="E606" s="418"/>
      <c r="F606" s="419"/>
      <c r="G606" s="182">
        <v>4345</v>
      </c>
      <c r="H606" s="182"/>
      <c r="I606" s="182"/>
      <c r="J606" s="182"/>
      <c r="K606" s="182">
        <v>1378</v>
      </c>
      <c r="L606" s="182"/>
      <c r="M606" s="182"/>
      <c r="N606" s="182"/>
      <c r="O606" s="182">
        <v>1294</v>
      </c>
      <c r="P606" s="182"/>
      <c r="Q606" s="182"/>
      <c r="R606" s="182"/>
      <c r="S606" s="182">
        <v>1098</v>
      </c>
      <c r="T606" s="182"/>
      <c r="U606" s="182"/>
      <c r="V606" s="182">
        <v>141</v>
      </c>
      <c r="W606" s="182"/>
      <c r="X606" s="182"/>
      <c r="Y606" s="182">
        <v>0</v>
      </c>
      <c r="Z606" s="182"/>
      <c r="AA606" s="182"/>
      <c r="AB606" s="182">
        <v>55</v>
      </c>
      <c r="AC606" s="182"/>
      <c r="AD606" s="483"/>
    </row>
    <row r="607" spans="1:30" ht="19.5" customHeight="1">
      <c r="A607" s="964"/>
      <c r="B607" s="965"/>
      <c r="C607" s="417" t="s">
        <v>65</v>
      </c>
      <c r="D607" s="418"/>
      <c r="E607" s="418"/>
      <c r="F607" s="419"/>
      <c r="G607" s="182">
        <v>28022</v>
      </c>
      <c r="H607" s="182"/>
      <c r="I607" s="182"/>
      <c r="J607" s="182"/>
      <c r="K607" s="182">
        <v>11705</v>
      </c>
      <c r="L607" s="182"/>
      <c r="M607" s="182"/>
      <c r="N607" s="182"/>
      <c r="O607" s="182">
        <v>11103</v>
      </c>
      <c r="P607" s="182"/>
      <c r="Q607" s="182"/>
      <c r="R607" s="182"/>
      <c r="S607" s="182">
        <v>6461</v>
      </c>
      <c r="T607" s="182"/>
      <c r="U607" s="182"/>
      <c r="V607" s="182">
        <v>3725</v>
      </c>
      <c r="W607" s="182"/>
      <c r="X607" s="182"/>
      <c r="Y607" s="182">
        <v>684</v>
      </c>
      <c r="Z607" s="182"/>
      <c r="AA607" s="182"/>
      <c r="AB607" s="182">
        <v>233</v>
      </c>
      <c r="AC607" s="182"/>
      <c r="AD607" s="483"/>
    </row>
    <row r="608" spans="1:30" ht="19.5" customHeight="1">
      <c r="A608" s="964"/>
      <c r="B608" s="965"/>
      <c r="C608" s="417" t="s">
        <v>176</v>
      </c>
      <c r="D608" s="418"/>
      <c r="E608" s="418"/>
      <c r="F608" s="419"/>
      <c r="G608" s="182">
        <v>22490</v>
      </c>
      <c r="H608" s="182"/>
      <c r="I608" s="182"/>
      <c r="J608" s="182"/>
      <c r="K608" s="182">
        <v>11161</v>
      </c>
      <c r="L608" s="182"/>
      <c r="M608" s="182"/>
      <c r="N608" s="182"/>
      <c r="O608" s="182">
        <v>10570</v>
      </c>
      <c r="P608" s="182"/>
      <c r="Q608" s="182"/>
      <c r="R608" s="182"/>
      <c r="S608" s="182">
        <v>6248</v>
      </c>
      <c r="T608" s="182"/>
      <c r="U608" s="182"/>
      <c r="V608" s="182">
        <v>3418</v>
      </c>
      <c r="W608" s="182"/>
      <c r="X608" s="182"/>
      <c r="Y608" s="182">
        <v>684</v>
      </c>
      <c r="Z608" s="182"/>
      <c r="AA608" s="182"/>
      <c r="AB608" s="182">
        <v>220</v>
      </c>
      <c r="AC608" s="182"/>
      <c r="AD608" s="483"/>
    </row>
    <row r="609" spans="1:31" ht="19.5" customHeight="1">
      <c r="A609" s="966"/>
      <c r="B609" s="967"/>
      <c r="C609" s="557" t="s">
        <v>177</v>
      </c>
      <c r="D609" s="558"/>
      <c r="E609" s="558"/>
      <c r="F609" s="559"/>
      <c r="G609" s="819">
        <v>5532</v>
      </c>
      <c r="H609" s="819"/>
      <c r="I609" s="819"/>
      <c r="J609" s="819"/>
      <c r="K609" s="819">
        <v>544</v>
      </c>
      <c r="L609" s="819"/>
      <c r="M609" s="819"/>
      <c r="N609" s="819"/>
      <c r="O609" s="819">
        <v>533</v>
      </c>
      <c r="P609" s="819"/>
      <c r="Q609" s="819"/>
      <c r="R609" s="819"/>
      <c r="S609" s="819">
        <v>213</v>
      </c>
      <c r="T609" s="819"/>
      <c r="U609" s="819"/>
      <c r="V609" s="819">
        <v>307</v>
      </c>
      <c r="W609" s="819"/>
      <c r="X609" s="819"/>
      <c r="Y609" s="819">
        <v>0</v>
      </c>
      <c r="Z609" s="819"/>
      <c r="AA609" s="819"/>
      <c r="AB609" s="819">
        <v>13</v>
      </c>
      <c r="AC609" s="819"/>
      <c r="AD609" s="851"/>
    </row>
    <row r="610" spans="1:31" ht="19.5" customHeight="1">
      <c r="A610" s="931" t="s">
        <v>233</v>
      </c>
      <c r="B610" s="932"/>
      <c r="C610" s="939" t="s">
        <v>63</v>
      </c>
      <c r="D610" s="924"/>
      <c r="E610" s="924"/>
      <c r="F610" s="925"/>
      <c r="G610" s="435">
        <v>57786</v>
      </c>
      <c r="H610" s="435"/>
      <c r="I610" s="435"/>
      <c r="J610" s="435"/>
      <c r="K610" s="435">
        <v>30435</v>
      </c>
      <c r="L610" s="435"/>
      <c r="M610" s="435"/>
      <c r="N610" s="435"/>
      <c r="O610" s="435">
        <v>28826</v>
      </c>
      <c r="P610" s="435"/>
      <c r="Q610" s="435"/>
      <c r="R610" s="435"/>
      <c r="S610" s="435">
        <v>22037</v>
      </c>
      <c r="T610" s="435"/>
      <c r="U610" s="435"/>
      <c r="V610" s="435">
        <v>4178</v>
      </c>
      <c r="W610" s="435"/>
      <c r="X610" s="435"/>
      <c r="Y610" s="435">
        <v>2106</v>
      </c>
      <c r="Z610" s="435"/>
      <c r="AA610" s="435"/>
      <c r="AB610" s="435">
        <v>505</v>
      </c>
      <c r="AC610" s="435"/>
      <c r="AD610" s="850"/>
    </row>
    <row r="611" spans="1:31" ht="19.5" customHeight="1">
      <c r="A611" s="931"/>
      <c r="B611" s="932"/>
      <c r="C611" s="923" t="s">
        <v>176</v>
      </c>
      <c r="D611" s="924"/>
      <c r="E611" s="924"/>
      <c r="F611" s="925"/>
      <c r="G611" s="435">
        <v>44909</v>
      </c>
      <c r="H611" s="435"/>
      <c r="I611" s="435"/>
      <c r="J611" s="435"/>
      <c r="K611" s="435">
        <v>27827</v>
      </c>
      <c r="L611" s="435"/>
      <c r="M611" s="435"/>
      <c r="N611" s="435"/>
      <c r="O611" s="435">
        <v>26356</v>
      </c>
      <c r="P611" s="435"/>
      <c r="Q611" s="435"/>
      <c r="R611" s="435"/>
      <c r="S611" s="435">
        <v>20390</v>
      </c>
      <c r="T611" s="435"/>
      <c r="U611" s="435"/>
      <c r="V611" s="435">
        <v>3494</v>
      </c>
      <c r="W611" s="435"/>
      <c r="X611" s="435"/>
      <c r="Y611" s="435">
        <v>2100</v>
      </c>
      <c r="Z611" s="435"/>
      <c r="AA611" s="435"/>
      <c r="AB611" s="435">
        <v>372</v>
      </c>
      <c r="AC611" s="435"/>
      <c r="AD611" s="850"/>
    </row>
    <row r="612" spans="1:31" ht="19.5" customHeight="1">
      <c r="A612" s="931"/>
      <c r="B612" s="932"/>
      <c r="C612" s="923" t="s">
        <v>177</v>
      </c>
      <c r="D612" s="924"/>
      <c r="E612" s="924"/>
      <c r="F612" s="925"/>
      <c r="G612" s="435">
        <v>12877</v>
      </c>
      <c r="H612" s="435"/>
      <c r="I612" s="435"/>
      <c r="J612" s="435"/>
      <c r="K612" s="435">
        <v>2608</v>
      </c>
      <c r="L612" s="435"/>
      <c r="M612" s="435"/>
      <c r="N612" s="435"/>
      <c r="O612" s="435">
        <v>2470</v>
      </c>
      <c r="P612" s="435"/>
      <c r="Q612" s="435"/>
      <c r="R612" s="435"/>
      <c r="S612" s="435">
        <v>1647</v>
      </c>
      <c r="T612" s="435"/>
      <c r="U612" s="435"/>
      <c r="V612" s="435">
        <v>684</v>
      </c>
      <c r="W612" s="435"/>
      <c r="X612" s="435"/>
      <c r="Y612" s="435">
        <v>6</v>
      </c>
      <c r="Z612" s="435"/>
      <c r="AA612" s="435"/>
      <c r="AB612" s="435">
        <v>133</v>
      </c>
      <c r="AC612" s="435"/>
      <c r="AD612" s="850"/>
    </row>
    <row r="613" spans="1:31" ht="19.5" customHeight="1">
      <c r="A613" s="931"/>
      <c r="B613" s="932"/>
      <c r="C613" s="923" t="s">
        <v>64</v>
      </c>
      <c r="D613" s="924"/>
      <c r="E613" s="924"/>
      <c r="F613" s="925"/>
      <c r="G613" s="435">
        <v>28557</v>
      </c>
      <c r="H613" s="435"/>
      <c r="I613" s="435"/>
      <c r="J613" s="435"/>
      <c r="K613" s="435">
        <v>18148</v>
      </c>
      <c r="L613" s="435"/>
      <c r="M613" s="435"/>
      <c r="N613" s="435"/>
      <c r="O613" s="435">
        <v>17075</v>
      </c>
      <c r="P613" s="435"/>
      <c r="Q613" s="435"/>
      <c r="R613" s="435"/>
      <c r="S613" s="435">
        <v>15262</v>
      </c>
      <c r="T613" s="435"/>
      <c r="U613" s="435"/>
      <c r="V613" s="435">
        <v>350</v>
      </c>
      <c r="W613" s="435"/>
      <c r="X613" s="435"/>
      <c r="Y613" s="435">
        <v>1197</v>
      </c>
      <c r="Z613" s="435"/>
      <c r="AA613" s="435"/>
      <c r="AB613" s="435">
        <v>266</v>
      </c>
      <c r="AC613" s="435"/>
      <c r="AD613" s="850"/>
    </row>
    <row r="614" spans="1:31" ht="19.5" customHeight="1">
      <c r="A614" s="931"/>
      <c r="B614" s="932"/>
      <c r="C614" s="923" t="s">
        <v>176</v>
      </c>
      <c r="D614" s="924"/>
      <c r="E614" s="924"/>
      <c r="F614" s="925"/>
      <c r="G614" s="435">
        <v>22697</v>
      </c>
      <c r="H614" s="435"/>
      <c r="I614" s="435"/>
      <c r="J614" s="435"/>
      <c r="K614" s="435">
        <v>16356</v>
      </c>
      <c r="L614" s="435"/>
      <c r="M614" s="435"/>
      <c r="N614" s="435"/>
      <c r="O614" s="435">
        <v>15403</v>
      </c>
      <c r="P614" s="435"/>
      <c r="Q614" s="435"/>
      <c r="R614" s="435"/>
      <c r="S614" s="435">
        <v>13911</v>
      </c>
      <c r="T614" s="435"/>
      <c r="U614" s="435"/>
      <c r="V614" s="435">
        <v>139</v>
      </c>
      <c r="W614" s="435"/>
      <c r="X614" s="435"/>
      <c r="Y614" s="435">
        <v>1192</v>
      </c>
      <c r="Z614" s="435"/>
      <c r="AA614" s="435"/>
      <c r="AB614" s="435">
        <v>161</v>
      </c>
      <c r="AC614" s="435"/>
      <c r="AD614" s="850"/>
    </row>
    <row r="615" spans="1:31" ht="19.5" customHeight="1">
      <c r="A615" s="931"/>
      <c r="B615" s="932"/>
      <c r="C615" s="923" t="s">
        <v>177</v>
      </c>
      <c r="D615" s="924"/>
      <c r="E615" s="924"/>
      <c r="F615" s="925"/>
      <c r="G615" s="435">
        <v>5860</v>
      </c>
      <c r="H615" s="435"/>
      <c r="I615" s="435"/>
      <c r="J615" s="435"/>
      <c r="K615" s="435">
        <v>1792</v>
      </c>
      <c r="L615" s="435"/>
      <c r="M615" s="435"/>
      <c r="N615" s="435"/>
      <c r="O615" s="435">
        <v>1672</v>
      </c>
      <c r="P615" s="435"/>
      <c r="Q615" s="435"/>
      <c r="R615" s="435"/>
      <c r="S615" s="435">
        <v>1351</v>
      </c>
      <c r="T615" s="435"/>
      <c r="U615" s="435"/>
      <c r="V615" s="435">
        <v>211</v>
      </c>
      <c r="W615" s="435"/>
      <c r="X615" s="435"/>
      <c r="Y615" s="435">
        <v>5</v>
      </c>
      <c r="Z615" s="435"/>
      <c r="AA615" s="435"/>
      <c r="AB615" s="435">
        <v>105</v>
      </c>
      <c r="AC615" s="435"/>
      <c r="AD615" s="850"/>
    </row>
    <row r="616" spans="1:31" ht="19.5" customHeight="1">
      <c r="A616" s="931"/>
      <c r="B616" s="932"/>
      <c r="C616" s="923" t="s">
        <v>65</v>
      </c>
      <c r="D616" s="924"/>
      <c r="E616" s="924"/>
      <c r="F616" s="925"/>
      <c r="G616" s="435">
        <v>29229</v>
      </c>
      <c r="H616" s="435"/>
      <c r="I616" s="435"/>
      <c r="J616" s="435"/>
      <c r="K616" s="435">
        <v>12287</v>
      </c>
      <c r="L616" s="435"/>
      <c r="M616" s="435"/>
      <c r="N616" s="435"/>
      <c r="O616" s="435">
        <v>11751</v>
      </c>
      <c r="P616" s="435"/>
      <c r="Q616" s="435"/>
      <c r="R616" s="435"/>
      <c r="S616" s="435">
        <v>6775</v>
      </c>
      <c r="T616" s="435"/>
      <c r="U616" s="435"/>
      <c r="V616" s="435">
        <v>3828</v>
      </c>
      <c r="W616" s="435"/>
      <c r="X616" s="435"/>
      <c r="Y616" s="435">
        <v>909</v>
      </c>
      <c r="Z616" s="435"/>
      <c r="AA616" s="435"/>
      <c r="AB616" s="435">
        <v>239</v>
      </c>
      <c r="AC616" s="435"/>
      <c r="AD616" s="850"/>
    </row>
    <row r="617" spans="1:31" ht="19.5" customHeight="1">
      <c r="A617" s="931"/>
      <c r="B617" s="932"/>
      <c r="C617" s="923" t="s">
        <v>176</v>
      </c>
      <c r="D617" s="924"/>
      <c r="E617" s="924"/>
      <c r="F617" s="925"/>
      <c r="G617" s="435">
        <v>22212</v>
      </c>
      <c r="H617" s="435"/>
      <c r="I617" s="435"/>
      <c r="J617" s="435"/>
      <c r="K617" s="435">
        <v>11471</v>
      </c>
      <c r="L617" s="435"/>
      <c r="M617" s="435"/>
      <c r="N617" s="435"/>
      <c r="O617" s="435">
        <v>10953</v>
      </c>
      <c r="P617" s="435"/>
      <c r="Q617" s="435"/>
      <c r="R617" s="435"/>
      <c r="S617" s="435">
        <v>6479</v>
      </c>
      <c r="T617" s="435"/>
      <c r="U617" s="435"/>
      <c r="V617" s="435">
        <v>3355</v>
      </c>
      <c r="W617" s="435"/>
      <c r="X617" s="435"/>
      <c r="Y617" s="435">
        <v>908</v>
      </c>
      <c r="Z617" s="435"/>
      <c r="AA617" s="435"/>
      <c r="AB617" s="435">
        <v>211</v>
      </c>
      <c r="AC617" s="435"/>
      <c r="AD617" s="850"/>
    </row>
    <row r="618" spans="1:31" ht="19.5" customHeight="1">
      <c r="A618" s="933"/>
      <c r="B618" s="934"/>
      <c r="C618" s="986" t="s">
        <v>177</v>
      </c>
      <c r="D618" s="987"/>
      <c r="E618" s="987"/>
      <c r="F618" s="988"/>
      <c r="G618" s="434">
        <v>7017</v>
      </c>
      <c r="H618" s="434"/>
      <c r="I618" s="434"/>
      <c r="J618" s="434"/>
      <c r="K618" s="434">
        <v>816</v>
      </c>
      <c r="L618" s="434"/>
      <c r="M618" s="434"/>
      <c r="N618" s="434"/>
      <c r="O618" s="434">
        <v>798</v>
      </c>
      <c r="P618" s="434"/>
      <c r="Q618" s="434"/>
      <c r="R618" s="434"/>
      <c r="S618" s="434">
        <v>296</v>
      </c>
      <c r="T618" s="434"/>
      <c r="U618" s="434"/>
      <c r="V618" s="434">
        <v>473</v>
      </c>
      <c r="W618" s="434"/>
      <c r="X618" s="434"/>
      <c r="Y618" s="434">
        <v>1</v>
      </c>
      <c r="Z618" s="434"/>
      <c r="AA618" s="434"/>
      <c r="AB618" s="434">
        <v>28</v>
      </c>
      <c r="AC618" s="434"/>
      <c r="AD618" s="874"/>
    </row>
    <row r="619" spans="1:31" ht="19.5" customHeight="1">
      <c r="A619" s="935" t="s">
        <v>233</v>
      </c>
      <c r="B619" s="936"/>
      <c r="C619" s="888" t="s">
        <v>63</v>
      </c>
      <c r="D619" s="889"/>
      <c r="E619" s="889"/>
      <c r="F619" s="584"/>
      <c r="G619" s="408">
        <v>59693</v>
      </c>
      <c r="H619" s="408"/>
      <c r="I619" s="408"/>
      <c r="J619" s="408"/>
      <c r="K619" s="408">
        <v>31946</v>
      </c>
      <c r="L619" s="408"/>
      <c r="M619" s="408"/>
      <c r="N619" s="408"/>
      <c r="O619" s="408">
        <v>30737</v>
      </c>
      <c r="P619" s="408"/>
      <c r="Q619" s="408"/>
      <c r="R619" s="408"/>
      <c r="S619" s="408">
        <v>23534</v>
      </c>
      <c r="T619" s="408"/>
      <c r="U619" s="408"/>
      <c r="V619" s="408">
        <v>4839</v>
      </c>
      <c r="W619" s="408"/>
      <c r="X619" s="408"/>
      <c r="Y619" s="408">
        <v>1730</v>
      </c>
      <c r="Z619" s="408"/>
      <c r="AA619" s="408"/>
      <c r="AB619" s="408">
        <v>634</v>
      </c>
      <c r="AC619" s="408"/>
      <c r="AD619" s="410"/>
    </row>
    <row r="620" spans="1:31" ht="19.5" customHeight="1">
      <c r="A620" s="935"/>
      <c r="B620" s="936"/>
      <c r="C620" s="582" t="s">
        <v>176</v>
      </c>
      <c r="D620" s="583"/>
      <c r="E620" s="583"/>
      <c r="F620" s="584"/>
      <c r="G620" s="408">
        <v>43750</v>
      </c>
      <c r="H620" s="408"/>
      <c r="I620" s="408"/>
      <c r="J620" s="408"/>
      <c r="K620" s="408">
        <v>28559</v>
      </c>
      <c r="L620" s="408"/>
      <c r="M620" s="408"/>
      <c r="N620" s="408"/>
      <c r="O620" s="408">
        <v>27460</v>
      </c>
      <c r="P620" s="408"/>
      <c r="Q620" s="408"/>
      <c r="R620" s="408"/>
      <c r="S620" s="408">
        <v>21415</v>
      </c>
      <c r="T620" s="408"/>
      <c r="U620" s="408"/>
      <c r="V620" s="408">
        <v>3853</v>
      </c>
      <c r="W620" s="408"/>
      <c r="X620" s="408"/>
      <c r="Y620" s="408">
        <v>1730</v>
      </c>
      <c r="Z620" s="408"/>
      <c r="AA620" s="408"/>
      <c r="AB620" s="408">
        <v>462</v>
      </c>
      <c r="AC620" s="408"/>
      <c r="AD620" s="410"/>
    </row>
    <row r="621" spans="1:31" ht="19.5" customHeight="1">
      <c r="A621" s="935"/>
      <c r="B621" s="936"/>
      <c r="C621" s="582" t="s">
        <v>177</v>
      </c>
      <c r="D621" s="583"/>
      <c r="E621" s="583"/>
      <c r="F621" s="584"/>
      <c r="G621" s="408">
        <v>15943</v>
      </c>
      <c r="H621" s="408"/>
      <c r="I621" s="408"/>
      <c r="J621" s="408"/>
      <c r="K621" s="408">
        <v>3387</v>
      </c>
      <c r="L621" s="408"/>
      <c r="M621" s="408"/>
      <c r="N621" s="408"/>
      <c r="O621" s="408">
        <v>3277</v>
      </c>
      <c r="P621" s="408"/>
      <c r="Q621" s="408"/>
      <c r="R621" s="408"/>
      <c r="S621" s="408">
        <v>2119</v>
      </c>
      <c r="T621" s="408"/>
      <c r="U621" s="408"/>
      <c r="V621" s="408">
        <v>986</v>
      </c>
      <c r="W621" s="408"/>
      <c r="X621" s="408"/>
      <c r="Y621" s="408">
        <v>0</v>
      </c>
      <c r="Z621" s="408"/>
      <c r="AA621" s="408"/>
      <c r="AB621" s="408">
        <v>172</v>
      </c>
      <c r="AC621" s="408"/>
      <c r="AD621" s="410"/>
      <c r="AE621" s="3"/>
    </row>
    <row r="622" spans="1:31" ht="19.5" customHeight="1">
      <c r="A622" s="935"/>
      <c r="B622" s="936"/>
      <c r="C622" s="582" t="s">
        <v>64</v>
      </c>
      <c r="D622" s="583"/>
      <c r="E622" s="583"/>
      <c r="F622" s="584"/>
      <c r="G622" s="408">
        <v>28964</v>
      </c>
      <c r="H622" s="408"/>
      <c r="I622" s="408"/>
      <c r="J622" s="408"/>
      <c r="K622" s="408">
        <v>18388</v>
      </c>
      <c r="L622" s="408"/>
      <c r="M622" s="408"/>
      <c r="N622" s="408"/>
      <c r="O622" s="408">
        <v>17597</v>
      </c>
      <c r="P622" s="408"/>
      <c r="Q622" s="408"/>
      <c r="R622" s="408"/>
      <c r="S622" s="408">
        <v>15928</v>
      </c>
      <c r="T622" s="408"/>
      <c r="U622" s="408"/>
      <c r="V622" s="408">
        <v>443</v>
      </c>
      <c r="W622" s="408"/>
      <c r="X622" s="408"/>
      <c r="Y622" s="408">
        <v>924</v>
      </c>
      <c r="Z622" s="408"/>
      <c r="AA622" s="408"/>
      <c r="AB622" s="408">
        <v>302</v>
      </c>
      <c r="AC622" s="408"/>
      <c r="AD622" s="410"/>
    </row>
    <row r="623" spans="1:31" ht="19.5" customHeight="1">
      <c r="A623" s="935"/>
      <c r="B623" s="936"/>
      <c r="C623" s="582" t="s">
        <v>176</v>
      </c>
      <c r="D623" s="583"/>
      <c r="E623" s="583"/>
      <c r="F623" s="584"/>
      <c r="G623" s="408">
        <v>21805</v>
      </c>
      <c r="H623" s="408"/>
      <c r="I623" s="408"/>
      <c r="J623" s="408"/>
      <c r="K623" s="408">
        <v>16170</v>
      </c>
      <c r="L623" s="408"/>
      <c r="M623" s="408"/>
      <c r="N623" s="408"/>
      <c r="O623" s="408">
        <v>15472</v>
      </c>
      <c r="P623" s="408"/>
      <c r="Q623" s="408"/>
      <c r="R623" s="408"/>
      <c r="S623" s="408">
        <v>14215</v>
      </c>
      <c r="T623" s="408"/>
      <c r="U623" s="408"/>
      <c r="V623" s="408">
        <v>152</v>
      </c>
      <c r="W623" s="408"/>
      <c r="X623" s="408"/>
      <c r="Y623" s="408">
        <v>924</v>
      </c>
      <c r="Z623" s="408"/>
      <c r="AA623" s="408"/>
      <c r="AB623" s="408">
        <v>181</v>
      </c>
      <c r="AC623" s="408"/>
      <c r="AD623" s="410"/>
    </row>
    <row r="624" spans="1:31" ht="19.5" customHeight="1">
      <c r="A624" s="935"/>
      <c r="B624" s="936"/>
      <c r="C624" s="582" t="s">
        <v>177</v>
      </c>
      <c r="D624" s="583"/>
      <c r="E624" s="583"/>
      <c r="F624" s="584"/>
      <c r="G624" s="408">
        <v>7159</v>
      </c>
      <c r="H624" s="408"/>
      <c r="I624" s="408"/>
      <c r="J624" s="408"/>
      <c r="K624" s="408">
        <v>2218</v>
      </c>
      <c r="L624" s="408"/>
      <c r="M624" s="408"/>
      <c r="N624" s="408"/>
      <c r="O624" s="408">
        <v>2125</v>
      </c>
      <c r="P624" s="408"/>
      <c r="Q624" s="408"/>
      <c r="R624" s="408"/>
      <c r="S624" s="408">
        <v>1713</v>
      </c>
      <c r="T624" s="408"/>
      <c r="U624" s="408"/>
      <c r="V624" s="408">
        <v>291</v>
      </c>
      <c r="W624" s="408"/>
      <c r="X624" s="408"/>
      <c r="Y624" s="408">
        <v>0</v>
      </c>
      <c r="Z624" s="408"/>
      <c r="AA624" s="408"/>
      <c r="AB624" s="408">
        <v>121</v>
      </c>
      <c r="AC624" s="408"/>
      <c r="AD624" s="410"/>
    </row>
    <row r="625" spans="1:31" ht="19.5" customHeight="1">
      <c r="A625" s="935"/>
      <c r="B625" s="936"/>
      <c r="C625" s="582" t="s">
        <v>65</v>
      </c>
      <c r="D625" s="583"/>
      <c r="E625" s="583"/>
      <c r="F625" s="584"/>
      <c r="G625" s="408">
        <v>30729</v>
      </c>
      <c r="H625" s="408"/>
      <c r="I625" s="408"/>
      <c r="J625" s="408"/>
      <c r="K625" s="408">
        <v>13558</v>
      </c>
      <c r="L625" s="408"/>
      <c r="M625" s="408"/>
      <c r="N625" s="408"/>
      <c r="O625" s="408">
        <v>13140</v>
      </c>
      <c r="P625" s="408"/>
      <c r="Q625" s="408"/>
      <c r="R625" s="408"/>
      <c r="S625" s="408">
        <v>7606</v>
      </c>
      <c r="T625" s="408"/>
      <c r="U625" s="408"/>
      <c r="V625" s="408">
        <v>4396</v>
      </c>
      <c r="W625" s="408"/>
      <c r="X625" s="408"/>
      <c r="Y625" s="408">
        <v>806</v>
      </c>
      <c r="Z625" s="408"/>
      <c r="AA625" s="408"/>
      <c r="AB625" s="408">
        <v>332</v>
      </c>
      <c r="AC625" s="408"/>
      <c r="AD625" s="410"/>
    </row>
    <row r="626" spans="1:31" ht="19.5" customHeight="1">
      <c r="A626" s="935"/>
      <c r="B626" s="936"/>
      <c r="C626" s="582" t="s">
        <v>176</v>
      </c>
      <c r="D626" s="583"/>
      <c r="E626" s="583"/>
      <c r="F626" s="584"/>
      <c r="G626" s="408">
        <v>21945</v>
      </c>
      <c r="H626" s="408"/>
      <c r="I626" s="408"/>
      <c r="J626" s="408"/>
      <c r="K626" s="408">
        <v>12389</v>
      </c>
      <c r="L626" s="408"/>
      <c r="M626" s="408"/>
      <c r="N626" s="408"/>
      <c r="O626" s="408">
        <v>11988</v>
      </c>
      <c r="P626" s="408"/>
      <c r="Q626" s="408"/>
      <c r="R626" s="408"/>
      <c r="S626" s="408">
        <v>7200</v>
      </c>
      <c r="T626" s="408"/>
      <c r="U626" s="408"/>
      <c r="V626" s="408">
        <v>3701</v>
      </c>
      <c r="W626" s="408"/>
      <c r="X626" s="408"/>
      <c r="Y626" s="408">
        <v>806</v>
      </c>
      <c r="Z626" s="408"/>
      <c r="AA626" s="408"/>
      <c r="AB626" s="408">
        <v>281</v>
      </c>
      <c r="AC626" s="408"/>
      <c r="AD626" s="410"/>
    </row>
    <row r="627" spans="1:31" ht="19.5" customHeight="1">
      <c r="A627" s="937"/>
      <c r="B627" s="938"/>
      <c r="C627" s="879" t="s">
        <v>177</v>
      </c>
      <c r="D627" s="880"/>
      <c r="E627" s="880"/>
      <c r="F627" s="881"/>
      <c r="G627" s="426">
        <v>8784</v>
      </c>
      <c r="H627" s="426"/>
      <c r="I627" s="426"/>
      <c r="J627" s="426"/>
      <c r="K627" s="426">
        <v>1169</v>
      </c>
      <c r="L627" s="426"/>
      <c r="M627" s="426"/>
      <c r="N627" s="426"/>
      <c r="O627" s="426">
        <v>1152</v>
      </c>
      <c r="P627" s="426"/>
      <c r="Q627" s="426"/>
      <c r="R627" s="426"/>
      <c r="S627" s="426">
        <v>406</v>
      </c>
      <c r="T627" s="426"/>
      <c r="U627" s="426"/>
      <c r="V627" s="426">
        <v>695</v>
      </c>
      <c r="W627" s="426"/>
      <c r="X627" s="426"/>
      <c r="Y627" s="426">
        <v>0</v>
      </c>
      <c r="Z627" s="426"/>
      <c r="AA627" s="426"/>
      <c r="AB627" s="426">
        <v>51</v>
      </c>
      <c r="AC627" s="426"/>
      <c r="AD627" s="875"/>
    </row>
    <row r="628" spans="1:31" ht="19.5" customHeight="1">
      <c r="A628" s="141" t="s">
        <v>423</v>
      </c>
      <c r="B628" s="65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</row>
    <row r="629" spans="1:31" ht="19.5" customHeight="1">
      <c r="A629" s="17" t="s">
        <v>178</v>
      </c>
      <c r="B629" s="11"/>
      <c r="C629" s="35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11"/>
    </row>
    <row r="630" spans="1:31" ht="19.5" customHeight="1">
      <c r="A630" s="11"/>
      <c r="B630" s="11"/>
      <c r="C630" s="286" t="s">
        <v>179</v>
      </c>
      <c r="D630" s="286"/>
      <c r="E630" s="286"/>
      <c r="F630" s="286"/>
      <c r="G630" s="286"/>
      <c r="H630" s="286"/>
      <c r="I630" s="286" t="s">
        <v>285</v>
      </c>
      <c r="J630" s="835" t="s">
        <v>180</v>
      </c>
      <c r="K630" s="835"/>
      <c r="L630" s="835"/>
      <c r="M630" s="835"/>
      <c r="N630" s="835"/>
      <c r="O630" s="211" t="s">
        <v>286</v>
      </c>
      <c r="P630" s="439">
        <v>100</v>
      </c>
      <c r="Q630" s="439"/>
      <c r="R630" s="56"/>
      <c r="S630" s="56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11"/>
      <c r="AE630" s="3"/>
    </row>
    <row r="631" spans="1:31" s="11" customFormat="1" ht="12.95" customHeight="1">
      <c r="C631" s="286"/>
      <c r="D631" s="286"/>
      <c r="E631" s="286"/>
      <c r="F631" s="286"/>
      <c r="G631" s="286"/>
      <c r="H631" s="286"/>
      <c r="I631" s="286"/>
      <c r="J631" s="208" t="s">
        <v>181</v>
      </c>
      <c r="K631" s="208"/>
      <c r="L631" s="208"/>
      <c r="M631" s="208"/>
      <c r="N631" s="208"/>
      <c r="O631" s="211"/>
      <c r="P631" s="439"/>
      <c r="Q631" s="439"/>
      <c r="R631" s="56"/>
      <c r="S631" s="56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31" s="11" customFormat="1" ht="12.95" customHeight="1">
      <c r="C632" s="142"/>
      <c r="D632" s="138"/>
      <c r="E632" s="138"/>
      <c r="F632" s="138"/>
      <c r="G632" s="138"/>
      <c r="H632" s="138"/>
      <c r="I632" s="138"/>
      <c r="J632" s="138"/>
      <c r="K632" s="138"/>
      <c r="L632" s="138"/>
      <c r="M632" s="138"/>
      <c r="N632" s="138"/>
      <c r="O632" s="56"/>
      <c r="P632" s="56"/>
      <c r="Q632" s="56"/>
      <c r="R632" s="56"/>
      <c r="S632" s="56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31" s="11" customFormat="1" ht="12.95" customHeight="1">
      <c r="C633" s="286" t="s">
        <v>182</v>
      </c>
      <c r="D633" s="286"/>
      <c r="E633" s="286"/>
      <c r="F633" s="286"/>
      <c r="G633" s="286"/>
      <c r="H633" s="286"/>
      <c r="I633" s="286" t="s">
        <v>399</v>
      </c>
      <c r="J633" s="835" t="s">
        <v>183</v>
      </c>
      <c r="K633" s="835"/>
      <c r="L633" s="835"/>
      <c r="M633" s="835"/>
      <c r="N633" s="835"/>
      <c r="O633" s="211" t="s">
        <v>400</v>
      </c>
      <c r="P633" s="439">
        <v>100</v>
      </c>
      <c r="Q633" s="439"/>
      <c r="R633" s="56"/>
      <c r="S633" s="56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31" s="11" customFormat="1" ht="12.95" customHeight="1">
      <c r="C634" s="286"/>
      <c r="D634" s="286"/>
      <c r="E634" s="286"/>
      <c r="F634" s="286"/>
      <c r="G634" s="286"/>
      <c r="H634" s="286"/>
      <c r="I634" s="286"/>
      <c r="J634" s="832" t="s">
        <v>180</v>
      </c>
      <c r="K634" s="832"/>
      <c r="L634" s="832"/>
      <c r="M634" s="832"/>
      <c r="N634" s="832"/>
      <c r="O634" s="211"/>
      <c r="P634" s="439"/>
      <c r="Q634" s="439"/>
      <c r="R634" s="56"/>
      <c r="S634" s="56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31" s="11" customFormat="1" ht="12.95" customHeight="1">
      <c r="A635" s="43"/>
      <c r="B635" s="9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1" s="11" customFormat="1" ht="12.9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5"/>
      <c r="AB636" s="25"/>
      <c r="AC636" s="25"/>
      <c r="AD636" s="26" t="s">
        <v>108</v>
      </c>
    </row>
    <row r="637" spans="1:31" s="11" customFormat="1" ht="12.95" customHeight="1">
      <c r="A637" s="572"/>
      <c r="B637" s="572"/>
      <c r="C637" s="573"/>
      <c r="D637" s="574" t="s">
        <v>184</v>
      </c>
      <c r="E637" s="575"/>
      <c r="F637" s="575"/>
      <c r="G637" s="575"/>
      <c r="H637" s="575"/>
      <c r="I637" s="575"/>
      <c r="J637" s="575"/>
      <c r="K637" s="575"/>
      <c r="L637" s="575"/>
      <c r="M637" s="575"/>
      <c r="N637" s="575"/>
      <c r="O637" s="575"/>
      <c r="P637" s="576"/>
      <c r="Q637" s="411" t="s">
        <v>185</v>
      </c>
      <c r="R637" s="412"/>
      <c r="S637" s="412"/>
      <c r="T637" s="413"/>
      <c r="U637" s="411" t="s">
        <v>186</v>
      </c>
      <c r="V637" s="412"/>
      <c r="W637" s="412"/>
      <c r="X637" s="413"/>
      <c r="Y637" s="423" t="s">
        <v>60</v>
      </c>
      <c r="Z637" s="424"/>
      <c r="AA637" s="424"/>
      <c r="AB637" s="424"/>
      <c r="AC637" s="424"/>
      <c r="AD637" s="425"/>
    </row>
    <row r="638" spans="1:31" ht="20.100000000000001" customHeight="1">
      <c r="A638" s="894" t="s">
        <v>187</v>
      </c>
      <c r="B638" s="895"/>
      <c r="C638" s="896"/>
      <c r="D638" s="577" t="s">
        <v>63</v>
      </c>
      <c r="E638" s="578"/>
      <c r="F638" s="578"/>
      <c r="G638" s="579"/>
      <c r="H638" s="577" t="s">
        <v>188</v>
      </c>
      <c r="I638" s="578"/>
      <c r="J638" s="579"/>
      <c r="K638" s="577" t="s">
        <v>189</v>
      </c>
      <c r="L638" s="578"/>
      <c r="M638" s="579"/>
      <c r="N638" s="833" t="s">
        <v>124</v>
      </c>
      <c r="O638" s="834"/>
      <c r="P638" s="728"/>
      <c r="Q638" s="411"/>
      <c r="R638" s="412"/>
      <c r="S638" s="412"/>
      <c r="T638" s="413"/>
      <c r="U638" s="411"/>
      <c r="V638" s="412"/>
      <c r="W638" s="412"/>
      <c r="X638" s="413"/>
      <c r="Y638" s="139"/>
      <c r="Z638" s="22"/>
      <c r="AA638" s="22"/>
      <c r="AB638" s="22"/>
      <c r="AC638" s="22"/>
      <c r="AD638" s="27"/>
    </row>
    <row r="639" spans="1:31" ht="15.95" customHeight="1">
      <c r="A639" s="897"/>
      <c r="B639" s="898"/>
      <c r="C639" s="899"/>
      <c r="D639" s="580"/>
      <c r="E639" s="412"/>
      <c r="F639" s="412"/>
      <c r="G639" s="413"/>
      <c r="H639" s="580"/>
      <c r="I639" s="412"/>
      <c r="J639" s="413"/>
      <c r="K639" s="580"/>
      <c r="L639" s="412"/>
      <c r="M639" s="413"/>
      <c r="N639" s="580"/>
      <c r="O639" s="412"/>
      <c r="P639" s="413"/>
      <c r="Q639" s="411"/>
      <c r="R639" s="412"/>
      <c r="S639" s="412"/>
      <c r="T639" s="413"/>
      <c r="U639" s="411"/>
      <c r="V639" s="412"/>
      <c r="W639" s="412"/>
      <c r="X639" s="413"/>
      <c r="Y639" s="138"/>
      <c r="Z639" s="138"/>
      <c r="AA639" s="138"/>
      <c r="AB639" s="138"/>
      <c r="AC639" s="22"/>
      <c r="AD639" s="27"/>
    </row>
    <row r="640" spans="1:31" ht="17.25" customHeight="1">
      <c r="A640" s="900"/>
      <c r="B640" s="901"/>
      <c r="C640" s="902"/>
      <c r="D640" s="581"/>
      <c r="E640" s="415"/>
      <c r="F640" s="415"/>
      <c r="G640" s="416"/>
      <c r="H640" s="581"/>
      <c r="I640" s="415"/>
      <c r="J640" s="416"/>
      <c r="K640" s="581"/>
      <c r="L640" s="415"/>
      <c r="M640" s="416"/>
      <c r="N640" s="581"/>
      <c r="O640" s="415"/>
      <c r="P640" s="416"/>
      <c r="Q640" s="414"/>
      <c r="R640" s="415"/>
      <c r="S640" s="415"/>
      <c r="T640" s="416"/>
      <c r="U640" s="414"/>
      <c r="V640" s="415"/>
      <c r="W640" s="415"/>
      <c r="X640" s="416"/>
      <c r="Y640" s="656" t="s">
        <v>360</v>
      </c>
      <c r="Z640" s="876"/>
      <c r="AA640" s="876"/>
      <c r="AB640" s="876"/>
      <c r="AC640" s="876"/>
      <c r="AD640" s="877"/>
      <c r="AE640" s="2"/>
    </row>
    <row r="641" spans="1:31" ht="17.25" customHeight="1">
      <c r="A641" s="308">
        <v>1400</v>
      </c>
      <c r="B641" s="308"/>
      <c r="C641" s="308"/>
      <c r="D641" s="308">
        <v>22556</v>
      </c>
      <c r="E641" s="308"/>
      <c r="F641" s="308"/>
      <c r="G641" s="308"/>
      <c r="H641" s="308">
        <v>9671</v>
      </c>
      <c r="I641" s="308"/>
      <c r="J641" s="308"/>
      <c r="K641" s="308">
        <v>7885</v>
      </c>
      <c r="L641" s="308"/>
      <c r="M641" s="308"/>
      <c r="N641" s="308">
        <v>5000</v>
      </c>
      <c r="O641" s="308"/>
      <c r="P641" s="308"/>
      <c r="Q641" s="397">
        <v>55.737864455603571</v>
      </c>
      <c r="R641" s="397"/>
      <c r="S641" s="397"/>
      <c r="T641" s="397"/>
      <c r="U641" s="397">
        <v>4.8887802493277928</v>
      </c>
      <c r="V641" s="397"/>
      <c r="W641" s="397"/>
      <c r="X641" s="405"/>
      <c r="Y641" s="420" t="s">
        <v>63</v>
      </c>
      <c r="Z641" s="872"/>
      <c r="AA641" s="872"/>
      <c r="AB641" s="873"/>
      <c r="AC641" s="428" t="s">
        <v>233</v>
      </c>
      <c r="AD641" s="429"/>
      <c r="AE641" s="2"/>
    </row>
    <row r="642" spans="1:31" ht="29.25" customHeight="1">
      <c r="A642" s="308">
        <v>1320</v>
      </c>
      <c r="B642" s="308"/>
      <c r="C642" s="308"/>
      <c r="D642" s="308">
        <v>16436</v>
      </c>
      <c r="E642" s="308"/>
      <c r="F642" s="308"/>
      <c r="G642" s="308"/>
      <c r="H642" s="308">
        <v>7287</v>
      </c>
      <c r="I642" s="308"/>
      <c r="J642" s="308"/>
      <c r="K642" s="308">
        <v>7880</v>
      </c>
      <c r="L642" s="308"/>
      <c r="M642" s="308"/>
      <c r="N642" s="308">
        <v>1269</v>
      </c>
      <c r="O642" s="308"/>
      <c r="P642" s="308"/>
      <c r="Q642" s="397">
        <v>61.998032171704466</v>
      </c>
      <c r="R642" s="397"/>
      <c r="S642" s="397"/>
      <c r="T642" s="397"/>
      <c r="U642" s="397">
        <v>4.8717475548994278</v>
      </c>
      <c r="V642" s="397"/>
      <c r="W642" s="397"/>
      <c r="X642" s="405"/>
      <c r="Y642" s="417" t="s">
        <v>176</v>
      </c>
      <c r="Z642" s="870"/>
      <c r="AA642" s="870"/>
      <c r="AB642" s="871"/>
      <c r="AC642" s="428"/>
      <c r="AD642" s="429"/>
      <c r="AE642" s="2"/>
    </row>
    <row r="643" spans="1:31" ht="17.25" customHeight="1">
      <c r="A643" s="308">
        <v>80</v>
      </c>
      <c r="B643" s="308"/>
      <c r="C643" s="308"/>
      <c r="D643" s="308">
        <v>6120</v>
      </c>
      <c r="E643" s="308"/>
      <c r="F643" s="308"/>
      <c r="G643" s="308"/>
      <c r="H643" s="308">
        <v>2384</v>
      </c>
      <c r="I643" s="308"/>
      <c r="J643" s="308"/>
      <c r="K643" s="308">
        <v>5</v>
      </c>
      <c r="L643" s="308"/>
      <c r="M643" s="308"/>
      <c r="N643" s="308">
        <v>3731</v>
      </c>
      <c r="O643" s="308"/>
      <c r="P643" s="308"/>
      <c r="Q643" s="397">
        <v>20.091205211726386</v>
      </c>
      <c r="R643" s="397"/>
      <c r="S643" s="397"/>
      <c r="T643" s="397"/>
      <c r="U643" s="397">
        <v>5.1880674448767836</v>
      </c>
      <c r="V643" s="397"/>
      <c r="W643" s="397"/>
      <c r="X643" s="405"/>
      <c r="Y643" s="417" t="s">
        <v>177</v>
      </c>
      <c r="Z643" s="870"/>
      <c r="AA643" s="870"/>
      <c r="AB643" s="871"/>
      <c r="AC643" s="428"/>
      <c r="AD643" s="429"/>
      <c r="AE643" s="2"/>
    </row>
    <row r="644" spans="1:31" ht="19.5" customHeight="1">
      <c r="A644" s="308">
        <v>899</v>
      </c>
      <c r="B644" s="308"/>
      <c r="C644" s="308"/>
      <c r="D644" s="308">
        <v>7658</v>
      </c>
      <c r="E644" s="308"/>
      <c r="F644" s="308"/>
      <c r="G644" s="308"/>
      <c r="H644" s="308">
        <v>330</v>
      </c>
      <c r="I644" s="308"/>
      <c r="J644" s="308"/>
      <c r="K644" s="308">
        <v>4678</v>
      </c>
      <c r="L644" s="308"/>
      <c r="M644" s="308"/>
      <c r="N644" s="308">
        <v>2650</v>
      </c>
      <c r="O644" s="308"/>
      <c r="P644" s="308"/>
      <c r="Q644" s="397">
        <v>69.225001973009242</v>
      </c>
      <c r="R644" s="397"/>
      <c r="S644" s="397"/>
      <c r="T644" s="397"/>
      <c r="U644" s="397">
        <v>5.1245511030040474</v>
      </c>
      <c r="V644" s="397"/>
      <c r="W644" s="397"/>
      <c r="X644" s="405"/>
      <c r="Y644" s="417" t="s">
        <v>64</v>
      </c>
      <c r="Z644" s="870"/>
      <c r="AA644" s="870"/>
      <c r="AB644" s="871"/>
      <c r="AC644" s="428"/>
      <c r="AD644" s="429"/>
      <c r="AE644" s="2"/>
    </row>
    <row r="645" spans="1:31" ht="19.5" customHeight="1">
      <c r="A645" s="308">
        <v>828</v>
      </c>
      <c r="B645" s="308"/>
      <c r="C645" s="308"/>
      <c r="D645" s="308">
        <v>5557</v>
      </c>
      <c r="E645" s="308"/>
      <c r="F645" s="308"/>
      <c r="G645" s="308"/>
      <c r="H645" s="308">
        <v>95</v>
      </c>
      <c r="I645" s="308"/>
      <c r="J645" s="308"/>
      <c r="K645" s="308">
        <v>4675</v>
      </c>
      <c r="L645" s="308"/>
      <c r="M645" s="308"/>
      <c r="N645" s="308">
        <v>787</v>
      </c>
      <c r="O645" s="308"/>
      <c r="P645" s="308"/>
      <c r="Q645" s="397">
        <v>74.263110307414109</v>
      </c>
      <c r="R645" s="397"/>
      <c r="S645" s="397"/>
      <c r="T645" s="397"/>
      <c r="U645" s="397">
        <v>5.0404821330735983</v>
      </c>
      <c r="V645" s="397"/>
      <c r="W645" s="397"/>
      <c r="X645" s="405"/>
      <c r="Y645" s="417" t="s">
        <v>176</v>
      </c>
      <c r="Z645" s="870"/>
      <c r="AA645" s="870"/>
      <c r="AB645" s="871"/>
      <c r="AC645" s="428"/>
      <c r="AD645" s="429"/>
      <c r="AE645" s="2"/>
    </row>
    <row r="646" spans="1:31" ht="19.5" customHeight="1">
      <c r="A646" s="308">
        <v>71</v>
      </c>
      <c r="B646" s="308"/>
      <c r="C646" s="308"/>
      <c r="D646" s="308">
        <v>2101</v>
      </c>
      <c r="E646" s="308"/>
      <c r="F646" s="308"/>
      <c r="G646" s="308"/>
      <c r="H646" s="308">
        <v>235</v>
      </c>
      <c r="I646" s="308"/>
      <c r="J646" s="308"/>
      <c r="K646" s="308">
        <v>3</v>
      </c>
      <c r="L646" s="308"/>
      <c r="M646" s="308"/>
      <c r="N646" s="308">
        <v>1863</v>
      </c>
      <c r="O646" s="308"/>
      <c r="P646" s="308"/>
      <c r="Q646" s="397">
        <v>34.63687150837989</v>
      </c>
      <c r="R646" s="397"/>
      <c r="S646" s="397"/>
      <c r="T646" s="397"/>
      <c r="U646" s="397">
        <v>6.3620071684587813</v>
      </c>
      <c r="V646" s="397"/>
      <c r="W646" s="397"/>
      <c r="X646" s="405"/>
      <c r="Y646" s="417" t="s">
        <v>177</v>
      </c>
      <c r="Z646" s="870"/>
      <c r="AA646" s="870"/>
      <c r="AB646" s="871"/>
      <c r="AC646" s="428"/>
      <c r="AD646" s="429"/>
      <c r="AE646" s="2"/>
    </row>
    <row r="647" spans="1:31" ht="19.5" customHeight="1">
      <c r="A647" s="308">
        <v>501</v>
      </c>
      <c r="B647" s="308"/>
      <c r="C647" s="308"/>
      <c r="D647" s="308">
        <v>14898</v>
      </c>
      <c r="E647" s="308"/>
      <c r="F647" s="308"/>
      <c r="G647" s="308"/>
      <c r="H647" s="308">
        <v>9341</v>
      </c>
      <c r="I647" s="308"/>
      <c r="J647" s="308"/>
      <c r="K647" s="308">
        <v>3207</v>
      </c>
      <c r="L647" s="308"/>
      <c r="M647" s="308"/>
      <c r="N647" s="308">
        <v>2350</v>
      </c>
      <c r="O647" s="308"/>
      <c r="P647" s="308"/>
      <c r="Q647" s="397">
        <v>42.610231986480258</v>
      </c>
      <c r="R647" s="397"/>
      <c r="S647" s="397"/>
      <c r="T647" s="397"/>
      <c r="U647" s="397">
        <v>4.5159545700378585</v>
      </c>
      <c r="V647" s="397"/>
      <c r="W647" s="397"/>
      <c r="X647" s="405"/>
      <c r="Y647" s="417" t="s">
        <v>65</v>
      </c>
      <c r="Z647" s="870"/>
      <c r="AA647" s="870"/>
      <c r="AB647" s="871"/>
      <c r="AC647" s="428"/>
      <c r="AD647" s="429"/>
      <c r="AE647" s="2"/>
    </row>
    <row r="648" spans="1:31" ht="19.5" customHeight="1">
      <c r="A648" s="308">
        <v>492</v>
      </c>
      <c r="B648" s="308"/>
      <c r="C648" s="308"/>
      <c r="D648" s="308">
        <v>10879</v>
      </c>
      <c r="E648" s="308"/>
      <c r="F648" s="308"/>
      <c r="G648" s="308"/>
      <c r="H648" s="308">
        <v>7192</v>
      </c>
      <c r="I648" s="308"/>
      <c r="J648" s="308"/>
      <c r="K648" s="308">
        <v>3205</v>
      </c>
      <c r="L648" s="308"/>
      <c r="M648" s="308"/>
      <c r="N648" s="308">
        <v>482</v>
      </c>
      <c r="O648" s="308"/>
      <c r="P648" s="308"/>
      <c r="Q648" s="397">
        <v>49.42779039058518</v>
      </c>
      <c r="R648" s="397"/>
      <c r="S648" s="397"/>
      <c r="T648" s="397"/>
      <c r="U648" s="397">
        <v>4.6119235095613043</v>
      </c>
      <c r="V648" s="397"/>
      <c r="W648" s="397"/>
      <c r="X648" s="405"/>
      <c r="Y648" s="417" t="s">
        <v>176</v>
      </c>
      <c r="Z648" s="870"/>
      <c r="AA648" s="870"/>
      <c r="AB648" s="871"/>
      <c r="AC648" s="428"/>
      <c r="AD648" s="429"/>
      <c r="AE648" s="2"/>
    </row>
    <row r="649" spans="1:31" ht="19.5" customHeight="1">
      <c r="A649" s="308">
        <v>9</v>
      </c>
      <c r="B649" s="308"/>
      <c r="C649" s="308"/>
      <c r="D649" s="308">
        <v>4019</v>
      </c>
      <c r="E649" s="308"/>
      <c r="F649" s="308"/>
      <c r="G649" s="308"/>
      <c r="H649" s="308">
        <v>2149</v>
      </c>
      <c r="I649" s="308"/>
      <c r="J649" s="308"/>
      <c r="K649" s="308">
        <v>2</v>
      </c>
      <c r="L649" s="308"/>
      <c r="M649" s="308"/>
      <c r="N649" s="308">
        <v>1868</v>
      </c>
      <c r="O649" s="308"/>
      <c r="P649" s="308"/>
      <c r="Q649" s="397">
        <v>9.5665843251740394</v>
      </c>
      <c r="R649" s="397"/>
      <c r="S649" s="397"/>
      <c r="T649" s="397"/>
      <c r="U649" s="397">
        <v>2.112676056338028</v>
      </c>
      <c r="V649" s="397"/>
      <c r="W649" s="397"/>
      <c r="X649" s="405"/>
      <c r="Y649" s="557" t="s">
        <v>177</v>
      </c>
      <c r="Z649" s="868"/>
      <c r="AA649" s="868"/>
      <c r="AB649" s="869"/>
      <c r="AC649" s="430"/>
      <c r="AD649" s="431"/>
      <c r="AE649" s="2"/>
    </row>
    <row r="650" spans="1:31" ht="19.5" customHeight="1">
      <c r="A650" s="528">
        <v>1773</v>
      </c>
      <c r="B650" s="528"/>
      <c r="C650" s="528"/>
      <c r="D650" s="528">
        <v>24559</v>
      </c>
      <c r="E650" s="528"/>
      <c r="F650" s="528"/>
      <c r="G650" s="528"/>
      <c r="H650" s="528">
        <v>9839</v>
      </c>
      <c r="I650" s="528"/>
      <c r="J650" s="528"/>
      <c r="K650" s="528">
        <v>7692</v>
      </c>
      <c r="L650" s="528"/>
      <c r="M650" s="528"/>
      <c r="N650" s="528">
        <v>7028</v>
      </c>
      <c r="O650" s="528"/>
      <c r="P650" s="528"/>
      <c r="Q650" s="831">
        <v>54.035350399883143</v>
      </c>
      <c r="R650" s="831"/>
      <c r="S650" s="831"/>
      <c r="T650" s="831"/>
      <c r="U650" s="831">
        <v>5.9912817220288579</v>
      </c>
      <c r="V650" s="831"/>
      <c r="W650" s="831"/>
      <c r="X650" s="878"/>
      <c r="Y650" s="420" t="s">
        <v>63</v>
      </c>
      <c r="Z650" s="421"/>
      <c r="AA650" s="421"/>
      <c r="AB650" s="422"/>
      <c r="AC650" s="882" t="s">
        <v>233</v>
      </c>
      <c r="AD650" s="883"/>
      <c r="AE650" s="2"/>
    </row>
    <row r="651" spans="1:31" ht="19.5" customHeight="1">
      <c r="A651" s="308">
        <v>1678</v>
      </c>
      <c r="B651" s="308"/>
      <c r="C651" s="308"/>
      <c r="D651" s="308">
        <v>16684</v>
      </c>
      <c r="E651" s="308"/>
      <c r="F651" s="308"/>
      <c r="G651" s="308"/>
      <c r="H651" s="308">
        <v>7643</v>
      </c>
      <c r="I651" s="308"/>
      <c r="J651" s="308"/>
      <c r="K651" s="308">
        <v>7688</v>
      </c>
      <c r="L651" s="308"/>
      <c r="M651" s="308"/>
      <c r="N651" s="308">
        <v>1353</v>
      </c>
      <c r="O651" s="308"/>
      <c r="P651" s="308"/>
      <c r="Q651" s="397">
        <v>61.64316424959344</v>
      </c>
      <c r="R651" s="397"/>
      <c r="S651" s="397"/>
      <c r="T651" s="397"/>
      <c r="U651" s="397">
        <v>6.0641104405334101</v>
      </c>
      <c r="V651" s="397"/>
      <c r="W651" s="397"/>
      <c r="X651" s="405"/>
      <c r="Y651" s="417" t="s">
        <v>176</v>
      </c>
      <c r="Z651" s="418"/>
      <c r="AA651" s="418"/>
      <c r="AB651" s="419"/>
      <c r="AC651" s="428"/>
      <c r="AD651" s="429"/>
      <c r="AE651" s="2"/>
    </row>
    <row r="652" spans="1:31" ht="19.5" customHeight="1">
      <c r="A652" s="308">
        <v>95</v>
      </c>
      <c r="B652" s="308"/>
      <c r="C652" s="308"/>
      <c r="D652" s="308">
        <v>7875</v>
      </c>
      <c r="E652" s="308"/>
      <c r="F652" s="308"/>
      <c r="G652" s="308"/>
      <c r="H652" s="308">
        <v>2196</v>
      </c>
      <c r="I652" s="308"/>
      <c r="J652" s="308"/>
      <c r="K652" s="308">
        <v>4</v>
      </c>
      <c r="L652" s="308"/>
      <c r="M652" s="308"/>
      <c r="N652" s="308">
        <v>5675</v>
      </c>
      <c r="O652" s="308"/>
      <c r="P652" s="308"/>
      <c r="Q652" s="397">
        <v>19.459350005062266</v>
      </c>
      <c r="R652" s="397"/>
      <c r="S652" s="397"/>
      <c r="T652" s="397"/>
      <c r="U652" s="397">
        <v>4.9427679500520298</v>
      </c>
      <c r="V652" s="397"/>
      <c r="W652" s="397"/>
      <c r="X652" s="405"/>
      <c r="Y652" s="417" t="s">
        <v>177</v>
      </c>
      <c r="Z652" s="418"/>
      <c r="AA652" s="418"/>
      <c r="AB652" s="419"/>
      <c r="AC652" s="428"/>
      <c r="AD652" s="429"/>
      <c r="AE652" s="2"/>
    </row>
    <row r="653" spans="1:31" ht="19.5" customHeight="1">
      <c r="A653" s="308">
        <v>1171</v>
      </c>
      <c r="B653" s="308"/>
      <c r="C653" s="308"/>
      <c r="D653" s="308">
        <v>8414</v>
      </c>
      <c r="E653" s="308"/>
      <c r="F653" s="308"/>
      <c r="G653" s="308"/>
      <c r="H653" s="308">
        <v>437</v>
      </c>
      <c r="I653" s="308"/>
      <c r="J653" s="308"/>
      <c r="K653" s="308">
        <v>4475</v>
      </c>
      <c r="L653" s="308"/>
      <c r="M653" s="308"/>
      <c r="N653" s="308">
        <v>3502</v>
      </c>
      <c r="O653" s="308"/>
      <c r="P653" s="308"/>
      <c r="Q653" s="397">
        <v>66.886030511516608</v>
      </c>
      <c r="R653" s="397"/>
      <c r="S653" s="397"/>
      <c r="T653" s="397"/>
      <c r="U653" s="397">
        <v>6.5462880143112701</v>
      </c>
      <c r="V653" s="397"/>
      <c r="W653" s="397"/>
      <c r="X653" s="405"/>
      <c r="Y653" s="417" t="s">
        <v>64</v>
      </c>
      <c r="Z653" s="418"/>
      <c r="AA653" s="418"/>
      <c r="AB653" s="419"/>
      <c r="AC653" s="428"/>
      <c r="AD653" s="429"/>
      <c r="AE653" s="2"/>
    </row>
    <row r="654" spans="1:31" ht="19.5" customHeight="1">
      <c r="A654" s="308">
        <v>1087</v>
      </c>
      <c r="B654" s="308"/>
      <c r="C654" s="308"/>
      <c r="D654" s="308">
        <v>5492</v>
      </c>
      <c r="E654" s="308"/>
      <c r="F654" s="308"/>
      <c r="G654" s="308"/>
      <c r="H654" s="308">
        <v>180</v>
      </c>
      <c r="I654" s="308"/>
      <c r="J654" s="308"/>
      <c r="K654" s="308">
        <v>4473</v>
      </c>
      <c r="L654" s="308"/>
      <c r="M654" s="308"/>
      <c r="N654" s="308">
        <v>839</v>
      </c>
      <c r="O654" s="308"/>
      <c r="P654" s="308"/>
      <c r="Q654" s="397">
        <v>73.708647707486946</v>
      </c>
      <c r="R654" s="397"/>
      <c r="S654" s="397"/>
      <c r="T654" s="397"/>
      <c r="U654" s="397">
        <v>6.583888552392489</v>
      </c>
      <c r="V654" s="397"/>
      <c r="W654" s="397"/>
      <c r="X654" s="405"/>
      <c r="Y654" s="417" t="s">
        <v>176</v>
      </c>
      <c r="Z654" s="418"/>
      <c r="AA654" s="418"/>
      <c r="AB654" s="419"/>
      <c r="AC654" s="428"/>
      <c r="AD654" s="429"/>
      <c r="AE654" s="4"/>
    </row>
    <row r="655" spans="1:31" ht="19.5" customHeight="1">
      <c r="A655" s="308">
        <v>84</v>
      </c>
      <c r="B655" s="308"/>
      <c r="C655" s="308"/>
      <c r="D655" s="308">
        <v>2922</v>
      </c>
      <c r="E655" s="308"/>
      <c r="F655" s="308"/>
      <c r="G655" s="308"/>
      <c r="H655" s="308">
        <v>257</v>
      </c>
      <c r="I655" s="308"/>
      <c r="J655" s="308"/>
      <c r="K655" s="308">
        <v>2</v>
      </c>
      <c r="L655" s="308"/>
      <c r="M655" s="308"/>
      <c r="N655" s="308">
        <v>2663</v>
      </c>
      <c r="O655" s="308"/>
      <c r="P655" s="308"/>
      <c r="Q655" s="397">
        <v>31.714614499424627</v>
      </c>
      <c r="R655" s="397"/>
      <c r="S655" s="397"/>
      <c r="T655" s="397"/>
      <c r="U655" s="397">
        <v>6.0957910014513788</v>
      </c>
      <c r="V655" s="397"/>
      <c r="W655" s="397"/>
      <c r="X655" s="405"/>
      <c r="Y655" s="417" t="s">
        <v>177</v>
      </c>
      <c r="Z655" s="418"/>
      <c r="AA655" s="418"/>
      <c r="AB655" s="419"/>
      <c r="AC655" s="428"/>
      <c r="AD655" s="429"/>
      <c r="AE655" s="4"/>
    </row>
    <row r="656" spans="1:31" ht="19.5" customHeight="1">
      <c r="A656" s="308">
        <v>602</v>
      </c>
      <c r="B656" s="308"/>
      <c r="C656" s="308"/>
      <c r="D656" s="308">
        <v>16145</v>
      </c>
      <c r="E656" s="308"/>
      <c r="F656" s="308"/>
      <c r="G656" s="308"/>
      <c r="H656" s="308">
        <v>9402</v>
      </c>
      <c r="I656" s="308"/>
      <c r="J656" s="308"/>
      <c r="K656" s="308">
        <v>3217</v>
      </c>
      <c r="L656" s="308"/>
      <c r="M656" s="308"/>
      <c r="N656" s="308">
        <v>3526</v>
      </c>
      <c r="O656" s="308"/>
      <c r="P656" s="308"/>
      <c r="Q656" s="397">
        <v>41.770751552351726</v>
      </c>
      <c r="R656" s="397"/>
      <c r="S656" s="397"/>
      <c r="T656" s="397"/>
      <c r="U656" s="397">
        <v>5.1431012387868433</v>
      </c>
      <c r="V656" s="397"/>
      <c r="W656" s="397"/>
      <c r="X656" s="405"/>
      <c r="Y656" s="417" t="s">
        <v>65</v>
      </c>
      <c r="Z656" s="418"/>
      <c r="AA656" s="418"/>
      <c r="AB656" s="419"/>
      <c r="AC656" s="428"/>
      <c r="AD656" s="429"/>
      <c r="AE656" s="4"/>
    </row>
    <row r="657" spans="1:32" ht="19.5" customHeight="1">
      <c r="A657" s="308">
        <v>591</v>
      </c>
      <c r="B657" s="308"/>
      <c r="C657" s="308"/>
      <c r="D657" s="308">
        <v>11192</v>
      </c>
      <c r="E657" s="308"/>
      <c r="F657" s="308"/>
      <c r="G657" s="308"/>
      <c r="H657" s="308">
        <v>7463</v>
      </c>
      <c r="I657" s="308"/>
      <c r="J657" s="308"/>
      <c r="K657" s="308">
        <v>3215</v>
      </c>
      <c r="L657" s="308"/>
      <c r="M657" s="308"/>
      <c r="N657" s="308">
        <v>514</v>
      </c>
      <c r="O657" s="308"/>
      <c r="P657" s="308"/>
      <c r="Q657" s="397">
        <v>49.626500666963096</v>
      </c>
      <c r="R657" s="397"/>
      <c r="S657" s="397"/>
      <c r="T657" s="397"/>
      <c r="U657" s="397">
        <v>5.2952244422542778</v>
      </c>
      <c r="V657" s="397"/>
      <c r="W657" s="397"/>
      <c r="X657" s="405"/>
      <c r="Y657" s="417" t="s">
        <v>176</v>
      </c>
      <c r="Z657" s="418"/>
      <c r="AA657" s="418"/>
      <c r="AB657" s="419"/>
      <c r="AC657" s="428"/>
      <c r="AD657" s="429"/>
      <c r="AE657" s="4"/>
    </row>
    <row r="658" spans="1:32" ht="19.5" customHeight="1">
      <c r="A658" s="526">
        <v>11</v>
      </c>
      <c r="B658" s="526"/>
      <c r="C658" s="526"/>
      <c r="D658" s="526">
        <v>4953</v>
      </c>
      <c r="E658" s="526"/>
      <c r="F658" s="526"/>
      <c r="G658" s="526"/>
      <c r="H658" s="526">
        <v>1939</v>
      </c>
      <c r="I658" s="526"/>
      <c r="J658" s="526"/>
      <c r="K658" s="526">
        <v>2</v>
      </c>
      <c r="L658" s="526"/>
      <c r="M658" s="526"/>
      <c r="N658" s="526">
        <v>3012</v>
      </c>
      <c r="O658" s="526"/>
      <c r="P658" s="526"/>
      <c r="Q658" s="951">
        <v>9.8336948662328272</v>
      </c>
      <c r="R658" s="951"/>
      <c r="S658" s="951"/>
      <c r="T658" s="951"/>
      <c r="U658" s="951">
        <v>2.0220588235294117</v>
      </c>
      <c r="V658" s="951"/>
      <c r="W658" s="951"/>
      <c r="X658" s="952"/>
      <c r="Y658" s="557" t="s">
        <v>177</v>
      </c>
      <c r="Z658" s="558"/>
      <c r="AA658" s="558"/>
      <c r="AB658" s="559"/>
      <c r="AC658" s="430"/>
      <c r="AD658" s="431"/>
      <c r="AE658" s="4"/>
    </row>
    <row r="659" spans="1:32" ht="19.5" customHeight="1">
      <c r="A659" s="406">
        <v>1209</v>
      </c>
      <c r="B659" s="406"/>
      <c r="C659" s="406"/>
      <c r="D659" s="406">
        <v>25256</v>
      </c>
      <c r="E659" s="406"/>
      <c r="F659" s="406"/>
      <c r="G659" s="406"/>
      <c r="H659" s="406">
        <v>9659</v>
      </c>
      <c r="I659" s="406"/>
      <c r="J659" s="406"/>
      <c r="K659" s="406">
        <v>6474</v>
      </c>
      <c r="L659" s="406"/>
      <c r="M659" s="406"/>
      <c r="N659" s="406">
        <v>9123</v>
      </c>
      <c r="O659" s="406"/>
      <c r="P659" s="406"/>
      <c r="Q659" s="396">
        <v>55.8</v>
      </c>
      <c r="R659" s="396"/>
      <c r="S659" s="396"/>
      <c r="T659" s="396"/>
      <c r="U659" s="396">
        <f>A659/K619*100</f>
        <v>3.7845113629249361</v>
      </c>
      <c r="V659" s="396"/>
      <c r="W659" s="396"/>
      <c r="X659" s="432"/>
      <c r="Y659" s="888" t="s">
        <v>63</v>
      </c>
      <c r="Z659" s="889"/>
      <c r="AA659" s="889"/>
      <c r="AB659" s="584"/>
      <c r="AC659" s="884" t="s">
        <v>233</v>
      </c>
      <c r="AD659" s="885"/>
      <c r="AE659" s="4"/>
    </row>
    <row r="660" spans="1:32" ht="19.5" customHeight="1">
      <c r="A660" s="406">
        <v>1099</v>
      </c>
      <c r="B660" s="406"/>
      <c r="C660" s="406"/>
      <c r="D660" s="406">
        <v>13117</v>
      </c>
      <c r="E660" s="406"/>
      <c r="F660" s="406"/>
      <c r="G660" s="406"/>
      <c r="H660" s="406">
        <v>5596</v>
      </c>
      <c r="I660" s="406"/>
      <c r="J660" s="406"/>
      <c r="K660" s="406">
        <v>6472</v>
      </c>
      <c r="L660" s="406"/>
      <c r="M660" s="406"/>
      <c r="N660" s="406">
        <v>1049</v>
      </c>
      <c r="O660" s="406"/>
      <c r="P660" s="406"/>
      <c r="Q660" s="396">
        <v>68.5</v>
      </c>
      <c r="R660" s="396"/>
      <c r="S660" s="396"/>
      <c r="T660" s="396"/>
      <c r="U660" s="396">
        <f t="shared" ref="U660:U667" si="7">A660/K620*100</f>
        <v>3.8481739556707169</v>
      </c>
      <c r="V660" s="396"/>
      <c r="W660" s="396"/>
      <c r="X660" s="432"/>
      <c r="Y660" s="582" t="s">
        <v>176</v>
      </c>
      <c r="Z660" s="583"/>
      <c r="AA660" s="583"/>
      <c r="AB660" s="584"/>
      <c r="AC660" s="884"/>
      <c r="AD660" s="885"/>
      <c r="AE660" s="4"/>
    </row>
    <row r="661" spans="1:32" ht="19.5" customHeight="1">
      <c r="A661" s="406">
        <v>110</v>
      </c>
      <c r="B661" s="406"/>
      <c r="C661" s="406"/>
      <c r="D661" s="406">
        <v>12139</v>
      </c>
      <c r="E661" s="406"/>
      <c r="F661" s="406"/>
      <c r="G661" s="406"/>
      <c r="H661" s="406">
        <v>4063</v>
      </c>
      <c r="I661" s="406"/>
      <c r="J661" s="406"/>
      <c r="K661" s="406">
        <v>2</v>
      </c>
      <c r="L661" s="406"/>
      <c r="M661" s="406"/>
      <c r="N661" s="406">
        <v>8074</v>
      </c>
      <c r="O661" s="406"/>
      <c r="P661" s="406"/>
      <c r="Q661" s="396">
        <v>21.8</v>
      </c>
      <c r="R661" s="396"/>
      <c r="S661" s="396"/>
      <c r="T661" s="396"/>
      <c r="U661" s="396">
        <f t="shared" si="7"/>
        <v>3.2477118393858877</v>
      </c>
      <c r="V661" s="396"/>
      <c r="W661" s="396"/>
      <c r="X661" s="432"/>
      <c r="Y661" s="582" t="s">
        <v>177</v>
      </c>
      <c r="Z661" s="583"/>
      <c r="AA661" s="583"/>
      <c r="AB661" s="584"/>
      <c r="AC661" s="884"/>
      <c r="AD661" s="885"/>
      <c r="AE661" s="4"/>
    </row>
    <row r="662" spans="1:32" ht="19.5" customHeight="1">
      <c r="A662" s="406">
        <v>791</v>
      </c>
      <c r="B662" s="406"/>
      <c r="C662" s="406"/>
      <c r="D662" s="406">
        <v>9259</v>
      </c>
      <c r="E662" s="406"/>
      <c r="F662" s="406"/>
      <c r="G662" s="406"/>
      <c r="H662" s="406">
        <v>886</v>
      </c>
      <c r="I662" s="406"/>
      <c r="J662" s="406"/>
      <c r="K662" s="406">
        <v>3625</v>
      </c>
      <c r="L662" s="406"/>
      <c r="M662" s="406"/>
      <c r="N662" s="406">
        <v>4748</v>
      </c>
      <c r="O662" s="406"/>
      <c r="P662" s="406"/>
      <c r="Q662" s="396">
        <v>66.5</v>
      </c>
      <c r="R662" s="396"/>
      <c r="S662" s="396"/>
      <c r="T662" s="396"/>
      <c r="U662" s="396">
        <f t="shared" si="7"/>
        <v>4.3017185120730907</v>
      </c>
      <c r="V662" s="396"/>
      <c r="W662" s="396"/>
      <c r="X662" s="432"/>
      <c r="Y662" s="582" t="s">
        <v>64</v>
      </c>
      <c r="Z662" s="583"/>
      <c r="AA662" s="583"/>
      <c r="AB662" s="584"/>
      <c r="AC662" s="884"/>
      <c r="AD662" s="885"/>
      <c r="AE662" s="4"/>
    </row>
    <row r="663" spans="1:32" ht="19.5" customHeight="1">
      <c r="A663" s="406">
        <v>698</v>
      </c>
      <c r="B663" s="406"/>
      <c r="C663" s="406"/>
      <c r="D663" s="406">
        <v>4483</v>
      </c>
      <c r="E663" s="406"/>
      <c r="F663" s="406"/>
      <c r="G663" s="406"/>
      <c r="H663" s="406">
        <v>221</v>
      </c>
      <c r="I663" s="406"/>
      <c r="J663" s="406"/>
      <c r="K663" s="406">
        <v>3624</v>
      </c>
      <c r="L663" s="406"/>
      <c r="M663" s="406"/>
      <c r="N663" s="406">
        <v>638</v>
      </c>
      <c r="O663" s="406"/>
      <c r="P663" s="406"/>
      <c r="Q663" s="396">
        <v>78.3</v>
      </c>
      <c r="R663" s="396"/>
      <c r="S663" s="396"/>
      <c r="T663" s="396"/>
      <c r="U663" s="396">
        <f t="shared" si="7"/>
        <v>4.316635745207174</v>
      </c>
      <c r="V663" s="396"/>
      <c r="W663" s="396"/>
      <c r="X663" s="432"/>
      <c r="Y663" s="582" t="s">
        <v>176</v>
      </c>
      <c r="Z663" s="583"/>
      <c r="AA663" s="583"/>
      <c r="AB663" s="584"/>
      <c r="AC663" s="884"/>
      <c r="AD663" s="885"/>
      <c r="AE663" s="4"/>
    </row>
    <row r="664" spans="1:32" ht="19.5" customHeight="1">
      <c r="A664" s="406">
        <v>93</v>
      </c>
      <c r="B664" s="406"/>
      <c r="C664" s="406"/>
      <c r="D664" s="406">
        <v>4776</v>
      </c>
      <c r="E664" s="406"/>
      <c r="F664" s="406"/>
      <c r="G664" s="406"/>
      <c r="H664" s="406">
        <v>665</v>
      </c>
      <c r="I664" s="406"/>
      <c r="J664" s="406"/>
      <c r="K664" s="406">
        <v>1</v>
      </c>
      <c r="L664" s="406"/>
      <c r="M664" s="406"/>
      <c r="N664" s="406">
        <v>4110</v>
      </c>
      <c r="O664" s="406"/>
      <c r="P664" s="406"/>
      <c r="Q664" s="396">
        <v>31.7</v>
      </c>
      <c r="R664" s="396"/>
      <c r="S664" s="396"/>
      <c r="T664" s="396"/>
      <c r="U664" s="396">
        <f t="shared" si="7"/>
        <v>4.1929666366095582</v>
      </c>
      <c r="V664" s="396"/>
      <c r="W664" s="396"/>
      <c r="X664" s="432"/>
      <c r="Y664" s="582" t="s">
        <v>177</v>
      </c>
      <c r="Z664" s="583"/>
      <c r="AA664" s="583"/>
      <c r="AB664" s="584"/>
      <c r="AC664" s="884"/>
      <c r="AD664" s="885"/>
      <c r="AE664" s="4"/>
    </row>
    <row r="665" spans="1:32" ht="19.5" customHeight="1">
      <c r="A665" s="406">
        <v>418</v>
      </c>
      <c r="B665" s="406"/>
      <c r="C665" s="406"/>
      <c r="D665" s="406">
        <v>15997</v>
      </c>
      <c r="E665" s="406"/>
      <c r="F665" s="406"/>
      <c r="G665" s="406"/>
      <c r="H665" s="406">
        <v>8773</v>
      </c>
      <c r="I665" s="406"/>
      <c r="J665" s="406"/>
      <c r="K665" s="406">
        <v>2849</v>
      </c>
      <c r="L665" s="406"/>
      <c r="M665" s="406"/>
      <c r="N665" s="406">
        <v>4375</v>
      </c>
      <c r="O665" s="406"/>
      <c r="P665" s="406"/>
      <c r="Q665" s="396">
        <v>45.9</v>
      </c>
      <c r="R665" s="396"/>
      <c r="S665" s="396"/>
      <c r="T665" s="396"/>
      <c r="U665" s="396">
        <f t="shared" si="7"/>
        <v>3.0830505974332496</v>
      </c>
      <c r="V665" s="396"/>
      <c r="W665" s="396"/>
      <c r="X665" s="432"/>
      <c r="Y665" s="582" t="s">
        <v>65</v>
      </c>
      <c r="Z665" s="583"/>
      <c r="AA665" s="583"/>
      <c r="AB665" s="584"/>
      <c r="AC665" s="884"/>
      <c r="AD665" s="885"/>
      <c r="AE665" s="4"/>
    </row>
    <row r="666" spans="1:32" ht="19.5" customHeight="1">
      <c r="A666" s="406">
        <v>401</v>
      </c>
      <c r="B666" s="406"/>
      <c r="C666" s="406"/>
      <c r="D666" s="406">
        <v>8634</v>
      </c>
      <c r="E666" s="406"/>
      <c r="F666" s="406"/>
      <c r="G666" s="406"/>
      <c r="H666" s="406">
        <v>5375</v>
      </c>
      <c r="I666" s="406"/>
      <c r="J666" s="406"/>
      <c r="K666" s="406">
        <v>2848</v>
      </c>
      <c r="L666" s="406"/>
      <c r="M666" s="406"/>
      <c r="N666" s="406">
        <v>411</v>
      </c>
      <c r="O666" s="406"/>
      <c r="P666" s="406"/>
      <c r="Q666" s="396">
        <v>58.9</v>
      </c>
      <c r="R666" s="396"/>
      <c r="S666" s="396"/>
      <c r="T666" s="396"/>
      <c r="U666" s="396">
        <f t="shared" si="7"/>
        <v>3.2367422713697636</v>
      </c>
      <c r="V666" s="396"/>
      <c r="W666" s="396"/>
      <c r="X666" s="432"/>
      <c r="Y666" s="582" t="s">
        <v>176</v>
      </c>
      <c r="Z666" s="583"/>
      <c r="AA666" s="583"/>
      <c r="AB666" s="584"/>
      <c r="AC666" s="884"/>
      <c r="AD666" s="885"/>
      <c r="AE666" s="4"/>
    </row>
    <row r="667" spans="1:32" ht="19.5" customHeight="1">
      <c r="A667" s="549">
        <v>17</v>
      </c>
      <c r="B667" s="549"/>
      <c r="C667" s="549"/>
      <c r="D667" s="549">
        <v>7363</v>
      </c>
      <c r="E667" s="549"/>
      <c r="F667" s="549"/>
      <c r="G667" s="549"/>
      <c r="H667" s="549">
        <v>3398</v>
      </c>
      <c r="I667" s="549"/>
      <c r="J667" s="549"/>
      <c r="K667" s="549">
        <v>1</v>
      </c>
      <c r="L667" s="549"/>
      <c r="M667" s="549"/>
      <c r="N667" s="549">
        <v>3964</v>
      </c>
      <c r="O667" s="549"/>
      <c r="P667" s="549"/>
      <c r="Q667" s="892">
        <v>13.7</v>
      </c>
      <c r="R667" s="892"/>
      <c r="S667" s="892"/>
      <c r="T667" s="892"/>
      <c r="U667" s="892">
        <f t="shared" si="7"/>
        <v>1.4542343883661248</v>
      </c>
      <c r="V667" s="892"/>
      <c r="W667" s="892"/>
      <c r="X667" s="893"/>
      <c r="Y667" s="879" t="s">
        <v>177</v>
      </c>
      <c r="Z667" s="880"/>
      <c r="AA667" s="880"/>
      <c r="AB667" s="881"/>
      <c r="AC667" s="886"/>
      <c r="AD667" s="887"/>
      <c r="AE667" s="4"/>
    </row>
    <row r="668" spans="1:32" ht="19.5" customHeight="1">
      <c r="A668" s="96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42" t="s">
        <v>281</v>
      </c>
      <c r="AE668" s="4"/>
    </row>
    <row r="669" spans="1:32" ht="19.5" customHeight="1">
      <c r="AE669" s="4"/>
    </row>
    <row r="670" spans="1:32" ht="19.5" customHeight="1">
      <c r="A670" s="14" t="s">
        <v>217</v>
      </c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3"/>
    </row>
    <row r="671" spans="1:32" s="11" customFormat="1" ht="13.5" customHeight="1">
      <c r="A671" s="1"/>
      <c r="B671" s="9" t="s">
        <v>508</v>
      </c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10"/>
      <c r="AF671" s="10"/>
    </row>
    <row r="672" spans="1:32" ht="15.95" customHeight="1">
      <c r="A672" s="207" t="s">
        <v>60</v>
      </c>
      <c r="B672" s="208"/>
      <c r="C672" s="208"/>
      <c r="D672" s="208"/>
      <c r="E672" s="208"/>
      <c r="F672" s="209"/>
      <c r="G672" s="540" t="s">
        <v>63</v>
      </c>
      <c r="H672" s="540"/>
      <c r="I672" s="540"/>
      <c r="J672" s="540"/>
      <c r="K672" s="540"/>
      <c r="L672" s="540"/>
      <c r="M672" s="540"/>
      <c r="N672" s="540"/>
      <c r="O672" s="540"/>
      <c r="P672" s="540"/>
      <c r="Q672" s="540"/>
      <c r="R672" s="540"/>
      <c r="S672" s="540"/>
      <c r="T672" s="540"/>
      <c r="U672" s="540"/>
      <c r="V672" s="540"/>
      <c r="W672" s="540"/>
      <c r="X672" s="541"/>
      <c r="Y672" s="540"/>
      <c r="Z672" s="540"/>
      <c r="AA672" s="540"/>
      <c r="AB672" s="540"/>
      <c r="AC672" s="540"/>
      <c r="AD672" s="540"/>
    </row>
    <row r="673" spans="1:30" ht="21" customHeight="1">
      <c r="A673" s="210"/>
      <c r="B673" s="211"/>
      <c r="C673" s="211"/>
      <c r="D673" s="211"/>
      <c r="E673" s="211"/>
      <c r="F673" s="212"/>
      <c r="G673" s="217" t="s">
        <v>63</v>
      </c>
      <c r="H673" s="217"/>
      <c r="I673" s="218"/>
      <c r="J673" s="390" t="s">
        <v>190</v>
      </c>
      <c r="K673" s="217"/>
      <c r="L673" s="218"/>
      <c r="M673" s="390" t="s">
        <v>191</v>
      </c>
      <c r="N673" s="217"/>
      <c r="O673" s="218"/>
      <c r="P673" s="427" t="s">
        <v>207</v>
      </c>
      <c r="Q673" s="427"/>
      <c r="R673" s="427"/>
      <c r="S673" s="390" t="s">
        <v>208</v>
      </c>
      <c r="T673" s="217"/>
      <c r="U673" s="217"/>
      <c r="V673" s="390" t="s">
        <v>209</v>
      </c>
      <c r="W673" s="217"/>
      <c r="X673" s="218"/>
      <c r="Y673" s="427" t="s">
        <v>63</v>
      </c>
      <c r="Z673" s="427"/>
      <c r="AA673" s="427"/>
      <c r="AB673" s="390" t="s">
        <v>190</v>
      </c>
      <c r="AC673" s="217"/>
      <c r="AD673" s="217"/>
    </row>
    <row r="674" spans="1:30" ht="15.95" customHeight="1">
      <c r="A674" s="213"/>
      <c r="B674" s="214"/>
      <c r="C674" s="214"/>
      <c r="D674" s="214"/>
      <c r="E674" s="214"/>
      <c r="F674" s="215"/>
      <c r="G674" s="392"/>
      <c r="H674" s="392"/>
      <c r="I674" s="393"/>
      <c r="J674" s="391"/>
      <c r="K674" s="392"/>
      <c r="L674" s="393"/>
      <c r="M674" s="391"/>
      <c r="N674" s="392"/>
      <c r="O674" s="393"/>
      <c r="P674" s="392"/>
      <c r="Q674" s="392"/>
      <c r="R674" s="392"/>
      <c r="S674" s="391"/>
      <c r="T674" s="392"/>
      <c r="U674" s="392"/>
      <c r="V674" s="391"/>
      <c r="W674" s="392"/>
      <c r="X674" s="393"/>
      <c r="Y674" s="392"/>
      <c r="Z674" s="392"/>
      <c r="AA674" s="392"/>
      <c r="AB674" s="391"/>
      <c r="AC674" s="392"/>
      <c r="AD674" s="392"/>
    </row>
    <row r="675" spans="1:30" ht="27" customHeight="1">
      <c r="A675" s="551" t="s">
        <v>352</v>
      </c>
      <c r="B675" s="552"/>
      <c r="C675" s="552"/>
      <c r="D675" s="552"/>
      <c r="E675" s="552"/>
      <c r="F675" s="553"/>
      <c r="G675" s="554">
        <v>30737</v>
      </c>
      <c r="H675" s="407"/>
      <c r="I675" s="407"/>
      <c r="J675" s="407">
        <v>24955</v>
      </c>
      <c r="K675" s="407"/>
      <c r="L675" s="407"/>
      <c r="M675" s="407">
        <v>1260</v>
      </c>
      <c r="N675" s="407"/>
      <c r="O675" s="407"/>
      <c r="P675" s="407">
        <v>490</v>
      </c>
      <c r="Q675" s="407"/>
      <c r="R675" s="407"/>
      <c r="S675" s="407">
        <v>1720</v>
      </c>
      <c r="T675" s="407"/>
      <c r="U675" s="407"/>
      <c r="V675" s="407">
        <v>767</v>
      </c>
      <c r="W675" s="407"/>
      <c r="X675" s="407"/>
      <c r="Y675" s="407">
        <v>17597</v>
      </c>
      <c r="Z675" s="407"/>
      <c r="AA675" s="407"/>
      <c r="AB675" s="407">
        <v>13914</v>
      </c>
      <c r="AC675" s="407"/>
      <c r="AD675" s="407"/>
    </row>
    <row r="676" spans="1:30" ht="27" customHeight="1">
      <c r="A676" s="253" t="s">
        <v>347</v>
      </c>
      <c r="B676" s="254"/>
      <c r="C676" s="254"/>
      <c r="D676" s="254"/>
      <c r="E676" s="254"/>
      <c r="F676" s="255"/>
      <c r="G676" s="180">
        <v>585</v>
      </c>
      <c r="H676" s="181"/>
      <c r="I676" s="181"/>
      <c r="J676" s="181">
        <v>66</v>
      </c>
      <c r="K676" s="181"/>
      <c r="L676" s="181"/>
      <c r="M676" s="181">
        <v>11</v>
      </c>
      <c r="N676" s="181"/>
      <c r="O676" s="181"/>
      <c r="P676" s="181">
        <v>28</v>
      </c>
      <c r="Q676" s="181"/>
      <c r="R676" s="181"/>
      <c r="S676" s="181">
        <v>303</v>
      </c>
      <c r="T676" s="181"/>
      <c r="U676" s="181"/>
      <c r="V676" s="181">
        <v>176</v>
      </c>
      <c r="W676" s="181"/>
      <c r="X676" s="181"/>
      <c r="Y676" s="181">
        <v>392</v>
      </c>
      <c r="Z676" s="181"/>
      <c r="AA676" s="181"/>
      <c r="AB676" s="181">
        <v>45</v>
      </c>
      <c r="AC676" s="181"/>
      <c r="AD676" s="181"/>
    </row>
    <row r="677" spans="1:30" ht="27" customHeight="1">
      <c r="A677" s="378" t="s">
        <v>192</v>
      </c>
      <c r="B677" s="379"/>
      <c r="C677" s="379"/>
      <c r="D677" s="379"/>
      <c r="E677" s="379"/>
      <c r="F677" s="385"/>
      <c r="G677" s="180">
        <v>584</v>
      </c>
      <c r="H677" s="181"/>
      <c r="I677" s="181"/>
      <c r="J677" s="181">
        <v>65</v>
      </c>
      <c r="K677" s="181"/>
      <c r="L677" s="181"/>
      <c r="M677" s="181">
        <v>11</v>
      </c>
      <c r="N677" s="181"/>
      <c r="O677" s="181"/>
      <c r="P677" s="181">
        <v>28</v>
      </c>
      <c r="Q677" s="181"/>
      <c r="R677" s="181"/>
      <c r="S677" s="181">
        <v>303</v>
      </c>
      <c r="T677" s="181"/>
      <c r="U677" s="181"/>
      <c r="V677" s="181">
        <v>176</v>
      </c>
      <c r="W677" s="181"/>
      <c r="X677" s="181"/>
      <c r="Y677" s="181">
        <v>391</v>
      </c>
      <c r="Z677" s="181"/>
      <c r="AA677" s="181"/>
      <c r="AB677" s="181">
        <v>44</v>
      </c>
      <c r="AC677" s="181"/>
      <c r="AD677" s="181"/>
    </row>
    <row r="678" spans="1:30" s="15" customFormat="1" ht="21.95" customHeight="1">
      <c r="A678" s="378" t="s">
        <v>193</v>
      </c>
      <c r="B678" s="379"/>
      <c r="C678" s="379"/>
      <c r="D678" s="379"/>
      <c r="E678" s="379"/>
      <c r="F678" s="385"/>
      <c r="G678" s="180">
        <v>1</v>
      </c>
      <c r="H678" s="181"/>
      <c r="I678" s="181"/>
      <c r="J678" s="181">
        <v>1</v>
      </c>
      <c r="K678" s="181"/>
      <c r="L678" s="181"/>
      <c r="M678" s="394" t="s">
        <v>489</v>
      </c>
      <c r="N678" s="394"/>
      <c r="O678" s="394"/>
      <c r="P678" s="394" t="s">
        <v>489</v>
      </c>
      <c r="Q678" s="394"/>
      <c r="R678" s="394"/>
      <c r="S678" s="394" t="s">
        <v>489</v>
      </c>
      <c r="T678" s="394"/>
      <c r="U678" s="394"/>
      <c r="V678" s="394" t="s">
        <v>489</v>
      </c>
      <c r="W678" s="394"/>
      <c r="X678" s="394"/>
      <c r="Y678" s="181">
        <v>1</v>
      </c>
      <c r="Z678" s="181"/>
      <c r="AA678" s="181"/>
      <c r="AB678" s="181">
        <v>1</v>
      </c>
      <c r="AC678" s="181"/>
      <c r="AD678" s="181"/>
    </row>
    <row r="679" spans="1:30" ht="21.95" customHeight="1">
      <c r="A679" s="378" t="s">
        <v>194</v>
      </c>
      <c r="B679" s="379"/>
      <c r="C679" s="379"/>
      <c r="D679" s="379"/>
      <c r="E679" s="379"/>
      <c r="F679" s="385"/>
      <c r="G679" s="550" t="s">
        <v>489</v>
      </c>
      <c r="H679" s="394"/>
      <c r="I679" s="394"/>
      <c r="J679" s="394" t="s">
        <v>489</v>
      </c>
      <c r="K679" s="394"/>
      <c r="L679" s="394"/>
      <c r="M679" s="394" t="s">
        <v>489</v>
      </c>
      <c r="N679" s="394"/>
      <c r="O679" s="394"/>
      <c r="P679" s="394" t="s">
        <v>489</v>
      </c>
      <c r="Q679" s="394"/>
      <c r="R679" s="394"/>
      <c r="S679" s="394" t="s">
        <v>489</v>
      </c>
      <c r="T679" s="394"/>
      <c r="U679" s="394"/>
      <c r="V679" s="394" t="s">
        <v>489</v>
      </c>
      <c r="W679" s="394"/>
      <c r="X679" s="394"/>
      <c r="Y679" s="394" t="s">
        <v>489</v>
      </c>
      <c r="Z679" s="394"/>
      <c r="AA679" s="394"/>
      <c r="AB679" s="394" t="s">
        <v>489</v>
      </c>
      <c r="AC679" s="394"/>
      <c r="AD679" s="394"/>
    </row>
    <row r="680" spans="1:30" ht="21.95" customHeight="1">
      <c r="A680" s="253" t="s">
        <v>350</v>
      </c>
      <c r="B680" s="254"/>
      <c r="C680" s="254"/>
      <c r="D680" s="254"/>
      <c r="E680" s="254"/>
      <c r="F680" s="255"/>
      <c r="G680" s="560">
        <f>SUM(G681:I683)</f>
        <v>6937</v>
      </c>
      <c r="H680" s="395"/>
      <c r="I680" s="395"/>
      <c r="J680" s="395">
        <f>SUM(J681:L683)</f>
        <v>5855</v>
      </c>
      <c r="K680" s="395"/>
      <c r="L680" s="395"/>
      <c r="M680" s="395">
        <f>SUM(M681:O683)</f>
        <v>489</v>
      </c>
      <c r="N680" s="395"/>
      <c r="O680" s="395"/>
      <c r="P680" s="395">
        <f>SUM(P681:R683)</f>
        <v>106</v>
      </c>
      <c r="Q680" s="395"/>
      <c r="R680" s="395"/>
      <c r="S680" s="395">
        <f>SUM(S681:U683)</f>
        <v>291</v>
      </c>
      <c r="T680" s="395"/>
      <c r="U680" s="395"/>
      <c r="V680" s="395">
        <f>SUM(V681:X683)</f>
        <v>107</v>
      </c>
      <c r="W680" s="395"/>
      <c r="X680" s="395"/>
      <c r="Y680" s="395">
        <f>SUM(Y681:AA683)</f>
        <v>5247</v>
      </c>
      <c r="Z680" s="395"/>
      <c r="AA680" s="395"/>
      <c r="AB680" s="395">
        <f>SUM(AB681:AD683)</f>
        <v>4398</v>
      </c>
      <c r="AC680" s="395"/>
      <c r="AD680" s="395"/>
    </row>
    <row r="681" spans="1:30" ht="21.95" customHeight="1">
      <c r="A681" s="378" t="s">
        <v>0</v>
      </c>
      <c r="B681" s="379"/>
      <c r="C681" s="379"/>
      <c r="D681" s="379"/>
      <c r="E681" s="379"/>
      <c r="F681" s="385"/>
      <c r="G681" s="180">
        <v>7</v>
      </c>
      <c r="H681" s="181"/>
      <c r="I681" s="181"/>
      <c r="J681" s="181">
        <v>5</v>
      </c>
      <c r="K681" s="181"/>
      <c r="L681" s="181"/>
      <c r="M681" s="770">
        <v>2</v>
      </c>
      <c r="N681" s="394"/>
      <c r="O681" s="394"/>
      <c r="P681" s="394" t="s">
        <v>489</v>
      </c>
      <c r="Q681" s="394"/>
      <c r="R681" s="394"/>
      <c r="S681" s="394" t="s">
        <v>489</v>
      </c>
      <c r="T681" s="394"/>
      <c r="U681" s="394"/>
      <c r="V681" s="394" t="s">
        <v>489</v>
      </c>
      <c r="W681" s="394"/>
      <c r="X681" s="394"/>
      <c r="Y681" s="181">
        <v>7</v>
      </c>
      <c r="Z681" s="181"/>
      <c r="AA681" s="181"/>
      <c r="AB681" s="181">
        <v>5</v>
      </c>
      <c r="AC681" s="181"/>
      <c r="AD681" s="181"/>
    </row>
    <row r="682" spans="1:30" ht="21.95" customHeight="1">
      <c r="A682" s="378" t="s">
        <v>1</v>
      </c>
      <c r="B682" s="379"/>
      <c r="C682" s="379"/>
      <c r="D682" s="379"/>
      <c r="E682" s="379"/>
      <c r="F682" s="385"/>
      <c r="G682" s="180">
        <v>1468</v>
      </c>
      <c r="H682" s="181"/>
      <c r="I682" s="181"/>
      <c r="J682" s="181">
        <v>944</v>
      </c>
      <c r="K682" s="181"/>
      <c r="L682" s="181"/>
      <c r="M682" s="181">
        <v>182</v>
      </c>
      <c r="N682" s="181"/>
      <c r="O682" s="181"/>
      <c r="P682" s="181">
        <v>74</v>
      </c>
      <c r="Q682" s="181"/>
      <c r="R682" s="181"/>
      <c r="S682" s="181">
        <v>199</v>
      </c>
      <c r="T682" s="181"/>
      <c r="U682" s="181"/>
      <c r="V682" s="181">
        <v>60</v>
      </c>
      <c r="W682" s="181"/>
      <c r="X682" s="181"/>
      <c r="Y682" s="181">
        <v>1201</v>
      </c>
      <c r="Z682" s="181"/>
      <c r="AA682" s="181"/>
      <c r="AB682" s="181">
        <v>764</v>
      </c>
      <c r="AC682" s="181"/>
      <c r="AD682" s="181"/>
    </row>
    <row r="683" spans="1:30" ht="21.95" customHeight="1">
      <c r="A683" s="378" t="s">
        <v>2</v>
      </c>
      <c r="B683" s="379"/>
      <c r="C683" s="379"/>
      <c r="D683" s="379"/>
      <c r="E683" s="379"/>
      <c r="F683" s="385"/>
      <c r="G683" s="180">
        <v>5462</v>
      </c>
      <c r="H683" s="181"/>
      <c r="I683" s="181"/>
      <c r="J683" s="181">
        <v>4906</v>
      </c>
      <c r="K683" s="181"/>
      <c r="L683" s="181"/>
      <c r="M683" s="181">
        <v>305</v>
      </c>
      <c r="N683" s="181"/>
      <c r="O683" s="181"/>
      <c r="P683" s="181">
        <v>32</v>
      </c>
      <c r="Q683" s="181"/>
      <c r="R683" s="181"/>
      <c r="S683" s="181">
        <v>92</v>
      </c>
      <c r="T683" s="181"/>
      <c r="U683" s="181"/>
      <c r="V683" s="181">
        <v>47</v>
      </c>
      <c r="W683" s="181"/>
      <c r="X683" s="181"/>
      <c r="Y683" s="181">
        <v>4039</v>
      </c>
      <c r="Z683" s="181"/>
      <c r="AA683" s="181"/>
      <c r="AB683" s="181">
        <v>3629</v>
      </c>
      <c r="AC683" s="181"/>
      <c r="AD683" s="181"/>
    </row>
    <row r="684" spans="1:30" ht="21.95" customHeight="1">
      <c r="A684" s="253" t="s">
        <v>351</v>
      </c>
      <c r="B684" s="254"/>
      <c r="C684" s="254"/>
      <c r="D684" s="254"/>
      <c r="E684" s="254"/>
      <c r="F684" s="255"/>
      <c r="G684" s="560">
        <f>SUM(G685:I698)</f>
        <v>20924</v>
      </c>
      <c r="H684" s="395"/>
      <c r="I684" s="395"/>
      <c r="J684" s="395">
        <f>SUM(J685:L698)</f>
        <v>18392</v>
      </c>
      <c r="K684" s="395"/>
      <c r="L684" s="395"/>
      <c r="M684" s="395">
        <f>SUM(M685:O698)</f>
        <v>750</v>
      </c>
      <c r="N684" s="395"/>
      <c r="O684" s="395"/>
      <c r="P684" s="395">
        <f>SUM(P685:R698)</f>
        <v>348</v>
      </c>
      <c r="Q684" s="395"/>
      <c r="R684" s="395"/>
      <c r="S684" s="395">
        <f>SUM(S685:U698)</f>
        <v>978</v>
      </c>
      <c r="T684" s="395"/>
      <c r="U684" s="395"/>
      <c r="V684" s="395">
        <f>SUM(V685:X698)</f>
        <v>338</v>
      </c>
      <c r="W684" s="395"/>
      <c r="X684" s="395"/>
      <c r="Y684" s="395">
        <f>SUM(Y685:AA698)</f>
        <v>10709</v>
      </c>
      <c r="Z684" s="395"/>
      <c r="AA684" s="395"/>
      <c r="AB684" s="395">
        <f>SUM(AB685:AD698)</f>
        <v>9117</v>
      </c>
      <c r="AC684" s="395"/>
      <c r="AD684" s="395"/>
    </row>
    <row r="685" spans="1:30" ht="21.95" customHeight="1">
      <c r="A685" s="387" t="s">
        <v>202</v>
      </c>
      <c r="B685" s="388"/>
      <c r="C685" s="388"/>
      <c r="D685" s="388"/>
      <c r="E685" s="388"/>
      <c r="F685" s="389"/>
      <c r="G685" s="180">
        <v>186</v>
      </c>
      <c r="H685" s="181"/>
      <c r="I685" s="181"/>
      <c r="J685" s="181">
        <v>181</v>
      </c>
      <c r="K685" s="181"/>
      <c r="L685" s="181"/>
      <c r="M685" s="181">
        <v>3</v>
      </c>
      <c r="N685" s="181"/>
      <c r="O685" s="181"/>
      <c r="P685" s="394" t="s">
        <v>489</v>
      </c>
      <c r="Q685" s="394"/>
      <c r="R685" s="394"/>
      <c r="S685" s="394" t="s">
        <v>489</v>
      </c>
      <c r="T685" s="394"/>
      <c r="U685" s="394"/>
      <c r="V685" s="394" t="s">
        <v>489</v>
      </c>
      <c r="W685" s="394"/>
      <c r="X685" s="394"/>
      <c r="Y685" s="181">
        <v>168</v>
      </c>
      <c r="Z685" s="181"/>
      <c r="AA685" s="181"/>
      <c r="AB685" s="181">
        <v>163</v>
      </c>
      <c r="AC685" s="181"/>
      <c r="AD685" s="181"/>
    </row>
    <row r="686" spans="1:30" ht="21.95" customHeight="1">
      <c r="A686" s="378" t="s">
        <v>197</v>
      </c>
      <c r="B686" s="379"/>
      <c r="C686" s="379"/>
      <c r="D686" s="379"/>
      <c r="E686" s="379"/>
      <c r="F686" s="385"/>
      <c r="G686" s="180">
        <v>851</v>
      </c>
      <c r="H686" s="181"/>
      <c r="I686" s="181"/>
      <c r="J686" s="181">
        <v>776</v>
      </c>
      <c r="K686" s="181"/>
      <c r="L686" s="181"/>
      <c r="M686" s="181">
        <v>37</v>
      </c>
      <c r="N686" s="181"/>
      <c r="O686" s="181"/>
      <c r="P686" s="181">
        <v>1</v>
      </c>
      <c r="Q686" s="181"/>
      <c r="R686" s="181"/>
      <c r="S686" s="181">
        <v>31</v>
      </c>
      <c r="T686" s="181"/>
      <c r="U686" s="181"/>
      <c r="V686" s="181">
        <v>3</v>
      </c>
      <c r="W686" s="181"/>
      <c r="X686" s="181"/>
      <c r="Y686" s="181">
        <v>675</v>
      </c>
      <c r="Z686" s="181"/>
      <c r="AA686" s="181"/>
      <c r="AB686" s="181">
        <v>616</v>
      </c>
      <c r="AC686" s="181"/>
      <c r="AD686" s="181"/>
    </row>
    <row r="687" spans="1:30" ht="21.95" customHeight="1">
      <c r="A687" s="378" t="s">
        <v>198</v>
      </c>
      <c r="B687" s="379"/>
      <c r="C687" s="379"/>
      <c r="D687" s="379"/>
      <c r="E687" s="379"/>
      <c r="F687" s="385"/>
      <c r="G687" s="180">
        <v>1475</v>
      </c>
      <c r="H687" s="181"/>
      <c r="I687" s="181"/>
      <c r="J687" s="181">
        <v>1380</v>
      </c>
      <c r="K687" s="181"/>
      <c r="L687" s="181"/>
      <c r="M687" s="181">
        <v>38</v>
      </c>
      <c r="N687" s="181"/>
      <c r="O687" s="181"/>
      <c r="P687" s="181">
        <v>7</v>
      </c>
      <c r="Q687" s="181"/>
      <c r="R687" s="181"/>
      <c r="S687" s="181">
        <v>36</v>
      </c>
      <c r="T687" s="181"/>
      <c r="U687" s="181"/>
      <c r="V687" s="181">
        <v>5</v>
      </c>
      <c r="W687" s="181"/>
      <c r="X687" s="181"/>
      <c r="Y687" s="181">
        <v>1169</v>
      </c>
      <c r="Z687" s="181"/>
      <c r="AA687" s="181"/>
      <c r="AB687" s="181">
        <v>1082</v>
      </c>
      <c r="AC687" s="181"/>
      <c r="AD687" s="181"/>
    </row>
    <row r="688" spans="1:30" ht="26.1" customHeight="1">
      <c r="A688" s="387" t="s">
        <v>196</v>
      </c>
      <c r="B688" s="388"/>
      <c r="C688" s="388"/>
      <c r="D688" s="388"/>
      <c r="E688" s="388"/>
      <c r="F688" s="389"/>
      <c r="G688" s="180">
        <v>4505</v>
      </c>
      <c r="H688" s="181"/>
      <c r="I688" s="181"/>
      <c r="J688" s="181">
        <v>3912</v>
      </c>
      <c r="K688" s="181"/>
      <c r="L688" s="181"/>
      <c r="M688" s="181">
        <v>224</v>
      </c>
      <c r="N688" s="181"/>
      <c r="O688" s="181"/>
      <c r="P688" s="181">
        <v>62</v>
      </c>
      <c r="Q688" s="181"/>
      <c r="R688" s="181"/>
      <c r="S688" s="181">
        <v>174</v>
      </c>
      <c r="T688" s="181"/>
      <c r="U688" s="181"/>
      <c r="V688" s="181">
        <v>108</v>
      </c>
      <c r="W688" s="181"/>
      <c r="X688" s="181"/>
      <c r="Y688" s="181">
        <v>2131</v>
      </c>
      <c r="Z688" s="181"/>
      <c r="AA688" s="181"/>
      <c r="AB688" s="181">
        <v>1761</v>
      </c>
      <c r="AC688" s="181"/>
      <c r="AD688" s="181"/>
    </row>
    <row r="689" spans="1:30" ht="21.95" customHeight="1">
      <c r="A689" s="378" t="s">
        <v>3</v>
      </c>
      <c r="B689" s="379"/>
      <c r="C689" s="379"/>
      <c r="D689" s="379"/>
      <c r="E689" s="379"/>
      <c r="F689" s="385"/>
      <c r="G689" s="180">
        <v>738</v>
      </c>
      <c r="H689" s="181"/>
      <c r="I689" s="181"/>
      <c r="J689" s="181">
        <v>693</v>
      </c>
      <c r="K689" s="181"/>
      <c r="L689" s="181"/>
      <c r="M689" s="181">
        <v>20</v>
      </c>
      <c r="N689" s="181"/>
      <c r="O689" s="181"/>
      <c r="P689" s="181">
        <v>2</v>
      </c>
      <c r="Q689" s="181"/>
      <c r="R689" s="181"/>
      <c r="S689" s="181">
        <v>15</v>
      </c>
      <c r="T689" s="181"/>
      <c r="U689" s="181"/>
      <c r="V689" s="181">
        <v>1</v>
      </c>
      <c r="W689" s="181"/>
      <c r="X689" s="181"/>
      <c r="Y689" s="181">
        <v>354</v>
      </c>
      <c r="Z689" s="181"/>
      <c r="AA689" s="181"/>
      <c r="AB689" s="181">
        <v>318</v>
      </c>
      <c r="AC689" s="181"/>
      <c r="AD689" s="181"/>
    </row>
    <row r="690" spans="1:30" ht="21.95" customHeight="1">
      <c r="A690" s="378" t="s">
        <v>4</v>
      </c>
      <c r="B690" s="379"/>
      <c r="C690" s="379"/>
      <c r="D690" s="379"/>
      <c r="E690" s="379"/>
      <c r="F690" s="385"/>
      <c r="G690" s="180">
        <v>609</v>
      </c>
      <c r="H690" s="181"/>
      <c r="I690" s="181"/>
      <c r="J690" s="181">
        <v>408</v>
      </c>
      <c r="K690" s="181"/>
      <c r="L690" s="181"/>
      <c r="M690" s="181">
        <v>98</v>
      </c>
      <c r="N690" s="181"/>
      <c r="O690" s="181"/>
      <c r="P690" s="181">
        <v>15</v>
      </c>
      <c r="Q690" s="181"/>
      <c r="R690" s="181"/>
      <c r="S690" s="181">
        <v>65</v>
      </c>
      <c r="T690" s="181"/>
      <c r="U690" s="181"/>
      <c r="V690" s="181">
        <v>21</v>
      </c>
      <c r="W690" s="181"/>
      <c r="X690" s="181"/>
      <c r="Y690" s="181">
        <v>371</v>
      </c>
      <c r="Z690" s="181"/>
      <c r="AA690" s="181"/>
      <c r="AB690" s="181">
        <v>244</v>
      </c>
      <c r="AC690" s="181"/>
      <c r="AD690" s="181"/>
    </row>
    <row r="691" spans="1:30" ht="21.95" customHeight="1">
      <c r="A691" s="378" t="s">
        <v>199</v>
      </c>
      <c r="B691" s="379"/>
      <c r="C691" s="379"/>
      <c r="D691" s="379"/>
      <c r="E691" s="379"/>
      <c r="F691" s="385"/>
      <c r="G691" s="180">
        <v>1613</v>
      </c>
      <c r="H691" s="181"/>
      <c r="I691" s="181"/>
      <c r="J691" s="181">
        <v>1449</v>
      </c>
      <c r="K691" s="181"/>
      <c r="L691" s="181"/>
      <c r="M691" s="181">
        <v>29</v>
      </c>
      <c r="N691" s="181"/>
      <c r="O691" s="181"/>
      <c r="P691" s="181">
        <v>52</v>
      </c>
      <c r="Q691" s="181"/>
      <c r="R691" s="181"/>
      <c r="S691" s="181">
        <v>32</v>
      </c>
      <c r="T691" s="181"/>
      <c r="U691" s="181"/>
      <c r="V691" s="181">
        <v>44</v>
      </c>
      <c r="W691" s="181"/>
      <c r="X691" s="181"/>
      <c r="Y691" s="181">
        <v>631</v>
      </c>
      <c r="Z691" s="181"/>
      <c r="AA691" s="181"/>
      <c r="AB691" s="181">
        <v>538</v>
      </c>
      <c r="AC691" s="181"/>
      <c r="AD691" s="181"/>
    </row>
    <row r="692" spans="1:30" ht="21.95" customHeight="1">
      <c r="A692" s="378" t="s">
        <v>200</v>
      </c>
      <c r="B692" s="379"/>
      <c r="C692" s="379"/>
      <c r="D692" s="379"/>
      <c r="E692" s="379"/>
      <c r="F692" s="385"/>
      <c r="G692" s="180">
        <v>3359</v>
      </c>
      <c r="H692" s="181"/>
      <c r="I692" s="181"/>
      <c r="J692" s="181">
        <v>3073</v>
      </c>
      <c r="K692" s="181"/>
      <c r="L692" s="181"/>
      <c r="M692" s="181">
        <v>76</v>
      </c>
      <c r="N692" s="181"/>
      <c r="O692" s="181"/>
      <c r="P692" s="181">
        <v>83</v>
      </c>
      <c r="Q692" s="181"/>
      <c r="R692" s="181"/>
      <c r="S692" s="181">
        <v>54</v>
      </c>
      <c r="T692" s="181"/>
      <c r="U692" s="181"/>
      <c r="V692" s="181">
        <v>52</v>
      </c>
      <c r="W692" s="181"/>
      <c r="X692" s="181"/>
      <c r="Y692" s="181">
        <v>898</v>
      </c>
      <c r="Z692" s="181"/>
      <c r="AA692" s="181"/>
      <c r="AB692" s="181">
        <v>734</v>
      </c>
      <c r="AC692" s="181"/>
      <c r="AD692" s="181"/>
    </row>
    <row r="693" spans="1:30" ht="21.95" customHeight="1">
      <c r="A693" s="387" t="s">
        <v>355</v>
      </c>
      <c r="B693" s="388"/>
      <c r="C693" s="388"/>
      <c r="D693" s="388"/>
      <c r="E693" s="388"/>
      <c r="F693" s="389"/>
      <c r="G693" s="180">
        <v>2315</v>
      </c>
      <c r="H693" s="181"/>
      <c r="I693" s="181"/>
      <c r="J693" s="181">
        <v>2159</v>
      </c>
      <c r="K693" s="181"/>
      <c r="L693" s="181"/>
      <c r="M693" s="181">
        <v>25</v>
      </c>
      <c r="N693" s="181"/>
      <c r="O693" s="181"/>
      <c r="P693" s="181">
        <v>22</v>
      </c>
      <c r="Q693" s="181"/>
      <c r="R693" s="181"/>
      <c r="S693" s="181">
        <v>91</v>
      </c>
      <c r="T693" s="181"/>
      <c r="U693" s="181"/>
      <c r="V693" s="181">
        <v>10</v>
      </c>
      <c r="W693" s="181"/>
      <c r="X693" s="181"/>
      <c r="Y693" s="181">
        <v>1037</v>
      </c>
      <c r="Z693" s="181"/>
      <c r="AA693" s="181"/>
      <c r="AB693" s="181">
        <v>984</v>
      </c>
      <c r="AC693" s="181"/>
      <c r="AD693" s="181"/>
    </row>
    <row r="694" spans="1:30" ht="21.95" customHeight="1">
      <c r="A694" s="378" t="s">
        <v>201</v>
      </c>
      <c r="B694" s="379"/>
      <c r="C694" s="379"/>
      <c r="D694" s="379"/>
      <c r="E694" s="379"/>
      <c r="F694" s="385"/>
      <c r="G694" s="180">
        <v>237</v>
      </c>
      <c r="H694" s="181"/>
      <c r="I694" s="181"/>
      <c r="J694" s="181">
        <v>234</v>
      </c>
      <c r="K694" s="181"/>
      <c r="L694" s="181"/>
      <c r="M694" s="181">
        <v>2</v>
      </c>
      <c r="N694" s="181"/>
      <c r="O694" s="181"/>
      <c r="P694" s="394" t="s">
        <v>511</v>
      </c>
      <c r="Q694" s="394"/>
      <c r="R694" s="394"/>
      <c r="S694" s="770">
        <v>1</v>
      </c>
      <c r="T694" s="394"/>
      <c r="U694" s="394"/>
      <c r="V694" s="394" t="s">
        <v>489</v>
      </c>
      <c r="W694" s="394"/>
      <c r="X694" s="394"/>
      <c r="Y694" s="181">
        <v>146</v>
      </c>
      <c r="Z694" s="181"/>
      <c r="AA694" s="181"/>
      <c r="AB694" s="181">
        <v>144</v>
      </c>
      <c r="AC694" s="181"/>
      <c r="AD694" s="181"/>
    </row>
    <row r="695" spans="1:30" ht="21.95" customHeight="1">
      <c r="A695" s="387" t="s">
        <v>289</v>
      </c>
      <c r="B695" s="388"/>
      <c r="C695" s="388"/>
      <c r="D695" s="388"/>
      <c r="E695" s="388"/>
      <c r="F695" s="389"/>
      <c r="G695" s="180">
        <v>1630</v>
      </c>
      <c r="H695" s="181"/>
      <c r="I695" s="181"/>
      <c r="J695" s="181">
        <v>1269</v>
      </c>
      <c r="K695" s="181"/>
      <c r="L695" s="181"/>
      <c r="M695" s="181">
        <v>87</v>
      </c>
      <c r="N695" s="181"/>
      <c r="O695" s="181"/>
      <c r="P695" s="181">
        <v>15</v>
      </c>
      <c r="Q695" s="181"/>
      <c r="R695" s="181"/>
      <c r="S695" s="181">
        <v>216</v>
      </c>
      <c r="T695" s="181"/>
      <c r="U695" s="181"/>
      <c r="V695" s="181">
        <v>22</v>
      </c>
      <c r="W695" s="181"/>
      <c r="X695" s="181"/>
      <c r="Y695" s="181">
        <v>1039</v>
      </c>
      <c r="Z695" s="181"/>
      <c r="AA695" s="181"/>
      <c r="AB695" s="181">
        <v>781</v>
      </c>
      <c r="AC695" s="181"/>
      <c r="AD695" s="181"/>
    </row>
    <row r="696" spans="1:30" ht="21.95" customHeight="1">
      <c r="A696" s="387" t="s">
        <v>420</v>
      </c>
      <c r="B696" s="388"/>
      <c r="C696" s="388"/>
      <c r="D696" s="388"/>
      <c r="E696" s="388"/>
      <c r="F696" s="389"/>
      <c r="G696" s="180">
        <v>962</v>
      </c>
      <c r="H696" s="181"/>
      <c r="I696" s="181"/>
      <c r="J696" s="181">
        <v>617</v>
      </c>
      <c r="K696" s="181"/>
      <c r="L696" s="181"/>
      <c r="M696" s="181">
        <v>70</v>
      </c>
      <c r="N696" s="181"/>
      <c r="O696" s="181"/>
      <c r="P696" s="181">
        <v>52</v>
      </c>
      <c r="Q696" s="181"/>
      <c r="R696" s="181"/>
      <c r="S696" s="181">
        <v>172</v>
      </c>
      <c r="T696" s="181"/>
      <c r="U696" s="181"/>
      <c r="V696" s="181">
        <v>44</v>
      </c>
      <c r="W696" s="181"/>
      <c r="X696" s="181"/>
      <c r="Y696" s="181">
        <v>644</v>
      </c>
      <c r="Z696" s="181"/>
      <c r="AA696" s="181"/>
      <c r="AB696" s="181">
        <v>392</v>
      </c>
      <c r="AC696" s="181"/>
      <c r="AD696" s="181"/>
    </row>
    <row r="697" spans="1:30" ht="21.95" customHeight="1">
      <c r="A697" s="387" t="s">
        <v>421</v>
      </c>
      <c r="B697" s="388"/>
      <c r="C697" s="388"/>
      <c r="D697" s="388"/>
      <c r="E697" s="388"/>
      <c r="F697" s="389"/>
      <c r="G697" s="180">
        <v>1005</v>
      </c>
      <c r="H697" s="181"/>
      <c r="I697" s="181"/>
      <c r="J697" s="181">
        <v>802</v>
      </c>
      <c r="K697" s="181"/>
      <c r="L697" s="181"/>
      <c r="M697" s="181">
        <v>41</v>
      </c>
      <c r="N697" s="181"/>
      <c r="O697" s="181"/>
      <c r="P697" s="181">
        <v>37</v>
      </c>
      <c r="Q697" s="181"/>
      <c r="R697" s="181"/>
      <c r="S697" s="181">
        <v>91</v>
      </c>
      <c r="T697" s="181"/>
      <c r="U697" s="181"/>
      <c r="V697" s="181">
        <v>28</v>
      </c>
      <c r="W697" s="181"/>
      <c r="X697" s="181"/>
      <c r="Y697" s="181">
        <v>392</v>
      </c>
      <c r="Z697" s="181"/>
      <c r="AA697" s="181"/>
      <c r="AB697" s="181">
        <v>306</v>
      </c>
      <c r="AC697" s="181"/>
      <c r="AD697" s="181"/>
    </row>
    <row r="698" spans="1:30" ht="26.1" customHeight="1">
      <c r="A698" s="387" t="s">
        <v>290</v>
      </c>
      <c r="B698" s="388"/>
      <c r="C698" s="388"/>
      <c r="D698" s="388"/>
      <c r="E698" s="388"/>
      <c r="F698" s="389"/>
      <c r="G698" s="180">
        <v>1439</v>
      </c>
      <c r="H698" s="181"/>
      <c r="I698" s="181"/>
      <c r="J698" s="181">
        <v>1439</v>
      </c>
      <c r="K698" s="181"/>
      <c r="L698" s="181"/>
      <c r="M698" s="394" t="s">
        <v>489</v>
      </c>
      <c r="N698" s="394"/>
      <c r="O698" s="394"/>
      <c r="P698" s="394" t="s">
        <v>489</v>
      </c>
      <c r="Q698" s="394"/>
      <c r="R698" s="394"/>
      <c r="S698" s="394" t="s">
        <v>489</v>
      </c>
      <c r="T698" s="394"/>
      <c r="U698" s="394"/>
      <c r="V698" s="394" t="s">
        <v>511</v>
      </c>
      <c r="W698" s="394"/>
      <c r="X698" s="394"/>
      <c r="Y698" s="181">
        <v>1054</v>
      </c>
      <c r="Z698" s="181"/>
      <c r="AA698" s="181"/>
      <c r="AB698" s="181">
        <v>1054</v>
      </c>
      <c r="AC698" s="181"/>
      <c r="AD698" s="181"/>
    </row>
    <row r="699" spans="1:30" ht="26.1" customHeight="1">
      <c r="A699" s="542" t="s">
        <v>357</v>
      </c>
      <c r="B699" s="543"/>
      <c r="C699" s="543"/>
      <c r="D699" s="543"/>
      <c r="E699" s="543"/>
      <c r="F699" s="544"/>
      <c r="G699" s="546">
        <v>2291</v>
      </c>
      <c r="H699" s="386"/>
      <c r="I699" s="386"/>
      <c r="J699" s="386">
        <v>682</v>
      </c>
      <c r="K699" s="386"/>
      <c r="L699" s="386"/>
      <c r="M699" s="386">
        <v>10</v>
      </c>
      <c r="N699" s="386"/>
      <c r="O699" s="386"/>
      <c r="P699" s="386">
        <v>8</v>
      </c>
      <c r="Q699" s="386"/>
      <c r="R699" s="386"/>
      <c r="S699" s="386">
        <v>161</v>
      </c>
      <c r="T699" s="386"/>
      <c r="U699" s="386"/>
      <c r="V699" s="386">
        <v>45</v>
      </c>
      <c r="W699" s="386"/>
      <c r="X699" s="386"/>
      <c r="Y699" s="386">
        <v>1249</v>
      </c>
      <c r="Z699" s="386"/>
      <c r="AA699" s="386"/>
      <c r="AB699" s="386">
        <v>354</v>
      </c>
      <c r="AC699" s="386"/>
      <c r="AD699" s="386"/>
    </row>
    <row r="700" spans="1:30" ht="26.1" customHeight="1">
      <c r="A700" s="17" t="s">
        <v>5</v>
      </c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26.1" customHeight="1">
      <c r="A701" s="17" t="s">
        <v>424</v>
      </c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21.95" customHeight="1">
      <c r="A702" s="17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s="11" customFormat="1" ht="12.95" customHeight="1">
      <c r="A703" s="2"/>
      <c r="B703" s="2"/>
      <c r="C703" s="143"/>
      <c r="D703" s="143"/>
      <c r="E703" s="143"/>
      <c r="F703" s="143"/>
      <c r="G703" s="143"/>
      <c r="H703" s="143"/>
      <c r="I703" s="143"/>
      <c r="J703" s="143"/>
      <c r="K703" s="2"/>
      <c r="L703" s="2"/>
      <c r="M703" s="2"/>
      <c r="N703" s="2"/>
      <c r="O703" s="2"/>
      <c r="P703" s="2"/>
      <c r="Q703" s="2"/>
      <c r="R703" s="2"/>
      <c r="S703" s="143"/>
      <c r="T703" s="143"/>
      <c r="U703" s="143"/>
      <c r="V703" s="143"/>
      <c r="W703" s="143"/>
      <c r="X703" s="143"/>
      <c r="Y703" s="143"/>
      <c r="Z703" s="143"/>
      <c r="AA703" s="144"/>
      <c r="AB703" s="144"/>
      <c r="AC703" s="144"/>
      <c r="AD703" s="144"/>
    </row>
    <row r="704" spans="1:30" s="11" customFormat="1" ht="12.95" customHeight="1">
      <c r="A704" s="1"/>
      <c r="B704" s="9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4"/>
      <c r="V704" s="4"/>
      <c r="W704" s="4"/>
      <c r="X704" s="4"/>
      <c r="Y704" s="1"/>
      <c r="Z704" s="4"/>
      <c r="AA704" s="4"/>
      <c r="AB704" s="4"/>
      <c r="AC704" s="1"/>
      <c r="AD704" s="77" t="s">
        <v>91</v>
      </c>
    </row>
    <row r="705" spans="1:30" s="11" customFormat="1" ht="15.95" customHeight="1">
      <c r="A705" s="525" t="s">
        <v>64</v>
      </c>
      <c r="B705" s="525"/>
      <c r="C705" s="525"/>
      <c r="D705" s="525"/>
      <c r="E705" s="525"/>
      <c r="F705" s="525"/>
      <c r="G705" s="525"/>
      <c r="H705" s="525"/>
      <c r="I705" s="525"/>
      <c r="J705" s="525"/>
      <c r="K705" s="525"/>
      <c r="L705" s="525"/>
      <c r="M705" s="601" t="s">
        <v>65</v>
      </c>
      <c r="N705" s="540"/>
      <c r="O705" s="540"/>
      <c r="P705" s="540"/>
      <c r="Q705" s="540"/>
      <c r="R705" s="540"/>
      <c r="S705" s="540"/>
      <c r="T705" s="540"/>
      <c r="U705" s="540"/>
      <c r="V705" s="540"/>
      <c r="W705" s="540"/>
      <c r="X705" s="540"/>
      <c r="Y705" s="540"/>
      <c r="Z705" s="540"/>
      <c r="AA705" s="540"/>
      <c r="AB705" s="540"/>
      <c r="AC705" s="540"/>
      <c r="AD705" s="683"/>
    </row>
    <row r="706" spans="1:30" s="3" customFormat="1" ht="20.100000000000001" customHeight="1">
      <c r="A706" s="390" t="s">
        <v>191</v>
      </c>
      <c r="B706" s="217"/>
      <c r="C706" s="218"/>
      <c r="D706" s="217" t="s">
        <v>207</v>
      </c>
      <c r="E706" s="217"/>
      <c r="F706" s="217"/>
      <c r="G706" s="390" t="s">
        <v>208</v>
      </c>
      <c r="H706" s="217"/>
      <c r="I706" s="217"/>
      <c r="J706" s="390" t="s">
        <v>209</v>
      </c>
      <c r="K706" s="217"/>
      <c r="L706" s="217"/>
      <c r="M706" s="390" t="s">
        <v>63</v>
      </c>
      <c r="N706" s="217"/>
      <c r="O706" s="217"/>
      <c r="P706" s="390" t="s">
        <v>190</v>
      </c>
      <c r="Q706" s="217"/>
      <c r="R706" s="218"/>
      <c r="S706" s="390" t="s">
        <v>191</v>
      </c>
      <c r="T706" s="217"/>
      <c r="U706" s="218"/>
      <c r="V706" s="390" t="s">
        <v>207</v>
      </c>
      <c r="W706" s="217"/>
      <c r="X706" s="218"/>
      <c r="Y706" s="217" t="s">
        <v>208</v>
      </c>
      <c r="Z706" s="217"/>
      <c r="AA706" s="218"/>
      <c r="AB706" s="390" t="s">
        <v>209</v>
      </c>
      <c r="AC706" s="217"/>
      <c r="AD706" s="890"/>
    </row>
    <row r="707" spans="1:30" ht="15.95" customHeight="1">
      <c r="A707" s="391"/>
      <c r="B707" s="392"/>
      <c r="C707" s="393"/>
      <c r="D707" s="392"/>
      <c r="E707" s="392"/>
      <c r="F707" s="392"/>
      <c r="G707" s="391"/>
      <c r="H707" s="392"/>
      <c r="I707" s="392"/>
      <c r="J707" s="391"/>
      <c r="K707" s="392"/>
      <c r="L707" s="392"/>
      <c r="M707" s="391"/>
      <c r="N707" s="392"/>
      <c r="O707" s="392"/>
      <c r="P707" s="391"/>
      <c r="Q707" s="392"/>
      <c r="R707" s="393"/>
      <c r="S707" s="391"/>
      <c r="T707" s="392"/>
      <c r="U707" s="393"/>
      <c r="V707" s="391"/>
      <c r="W707" s="392"/>
      <c r="X707" s="393"/>
      <c r="Y707" s="392"/>
      <c r="Z707" s="392"/>
      <c r="AA707" s="393"/>
      <c r="AB707" s="391"/>
      <c r="AC707" s="392"/>
      <c r="AD707" s="891"/>
    </row>
    <row r="708" spans="1:30" ht="27" customHeight="1">
      <c r="A708" s="404">
        <v>995</v>
      </c>
      <c r="B708" s="404"/>
      <c r="C708" s="404"/>
      <c r="D708" s="404">
        <v>523</v>
      </c>
      <c r="E708" s="404"/>
      <c r="F708" s="404"/>
      <c r="G708" s="404">
        <v>1290</v>
      </c>
      <c r="H708" s="404"/>
      <c r="I708" s="404"/>
      <c r="J708" s="404">
        <v>104</v>
      </c>
      <c r="K708" s="404"/>
      <c r="L708" s="404"/>
      <c r="M708" s="404">
        <v>13140</v>
      </c>
      <c r="N708" s="404"/>
      <c r="O708" s="404"/>
      <c r="P708" s="404">
        <v>11081</v>
      </c>
      <c r="Q708" s="404"/>
      <c r="R708" s="404"/>
      <c r="S708" s="404">
        <v>265</v>
      </c>
      <c r="T708" s="404"/>
      <c r="U708" s="404"/>
      <c r="V708" s="404">
        <v>85</v>
      </c>
      <c r="W708" s="404"/>
      <c r="X708" s="404"/>
      <c r="Y708" s="404">
        <v>443</v>
      </c>
      <c r="Z708" s="404"/>
      <c r="AA708" s="404"/>
      <c r="AB708" s="404">
        <v>562</v>
      </c>
      <c r="AC708" s="404"/>
      <c r="AD708" s="482"/>
    </row>
    <row r="709" spans="1:30" ht="27" customHeight="1">
      <c r="A709" s="181">
        <v>8</v>
      </c>
      <c r="B709" s="181"/>
      <c r="C709" s="181"/>
      <c r="D709" s="181">
        <v>27</v>
      </c>
      <c r="E709" s="181"/>
      <c r="F709" s="181"/>
      <c r="G709" s="181">
        <v>283</v>
      </c>
      <c r="H709" s="181"/>
      <c r="I709" s="181"/>
      <c r="J709" s="181">
        <v>28</v>
      </c>
      <c r="K709" s="181"/>
      <c r="L709" s="181"/>
      <c r="M709" s="181">
        <v>193</v>
      </c>
      <c r="N709" s="181"/>
      <c r="O709" s="181"/>
      <c r="P709" s="181">
        <v>21</v>
      </c>
      <c r="Q709" s="181"/>
      <c r="R709" s="181"/>
      <c r="S709" s="181">
        <v>3</v>
      </c>
      <c r="T709" s="181"/>
      <c r="U709" s="181"/>
      <c r="V709" s="181">
        <v>1</v>
      </c>
      <c r="W709" s="181"/>
      <c r="X709" s="181"/>
      <c r="Y709" s="181">
        <v>20</v>
      </c>
      <c r="Z709" s="181"/>
      <c r="AA709" s="181"/>
      <c r="AB709" s="181">
        <v>148</v>
      </c>
      <c r="AC709" s="181"/>
      <c r="AD709" s="738"/>
    </row>
    <row r="710" spans="1:30" ht="27" customHeight="1">
      <c r="A710" s="181">
        <v>8</v>
      </c>
      <c r="B710" s="181"/>
      <c r="C710" s="181"/>
      <c r="D710" s="181">
        <v>27</v>
      </c>
      <c r="E710" s="181"/>
      <c r="F710" s="181"/>
      <c r="G710" s="181">
        <v>283</v>
      </c>
      <c r="H710" s="181"/>
      <c r="I710" s="181"/>
      <c r="J710" s="181">
        <v>28</v>
      </c>
      <c r="K710" s="181"/>
      <c r="L710" s="181"/>
      <c r="M710" s="181">
        <v>193</v>
      </c>
      <c r="N710" s="181"/>
      <c r="O710" s="181"/>
      <c r="P710" s="181">
        <v>21</v>
      </c>
      <c r="Q710" s="181"/>
      <c r="R710" s="181"/>
      <c r="S710" s="181">
        <v>3</v>
      </c>
      <c r="T710" s="181"/>
      <c r="U710" s="181"/>
      <c r="V710" s="181">
        <v>1</v>
      </c>
      <c r="W710" s="181"/>
      <c r="X710" s="181"/>
      <c r="Y710" s="181">
        <v>20</v>
      </c>
      <c r="Z710" s="181"/>
      <c r="AA710" s="181"/>
      <c r="AB710" s="181">
        <v>148</v>
      </c>
      <c r="AC710" s="181"/>
      <c r="AD710" s="738"/>
    </row>
    <row r="711" spans="1:30" s="15" customFormat="1" ht="21.95" customHeight="1">
      <c r="A711" s="394" t="s">
        <v>489</v>
      </c>
      <c r="B711" s="394"/>
      <c r="C711" s="394"/>
      <c r="D711" s="394" t="s">
        <v>510</v>
      </c>
      <c r="E711" s="394"/>
      <c r="F711" s="394"/>
      <c r="G711" s="394" t="s">
        <v>489</v>
      </c>
      <c r="H711" s="394"/>
      <c r="I711" s="394"/>
      <c r="J711" s="394" t="s">
        <v>489</v>
      </c>
      <c r="K711" s="394"/>
      <c r="L711" s="394"/>
      <c r="M711" s="394" t="s">
        <v>510</v>
      </c>
      <c r="N711" s="394"/>
      <c r="O711" s="394"/>
      <c r="P711" s="394" t="s">
        <v>510</v>
      </c>
      <c r="Q711" s="394"/>
      <c r="R711" s="394"/>
      <c r="S711" s="394" t="s">
        <v>489</v>
      </c>
      <c r="T711" s="394"/>
      <c r="U711" s="394"/>
      <c r="V711" s="394" t="s">
        <v>510</v>
      </c>
      <c r="W711" s="394"/>
      <c r="X711" s="394"/>
      <c r="Y711" s="394" t="s">
        <v>489</v>
      </c>
      <c r="Z711" s="394"/>
      <c r="AA711" s="394"/>
      <c r="AB711" s="394" t="s">
        <v>489</v>
      </c>
      <c r="AC711" s="394"/>
      <c r="AD711" s="737"/>
    </row>
    <row r="712" spans="1:30" ht="21.95" customHeight="1">
      <c r="A712" s="394" t="s">
        <v>510</v>
      </c>
      <c r="B712" s="394"/>
      <c r="C712" s="394"/>
      <c r="D712" s="394" t="s">
        <v>489</v>
      </c>
      <c r="E712" s="394"/>
      <c r="F712" s="394"/>
      <c r="G712" s="394" t="s">
        <v>489</v>
      </c>
      <c r="H712" s="394"/>
      <c r="I712" s="394"/>
      <c r="J712" s="394" t="s">
        <v>489</v>
      </c>
      <c r="K712" s="394"/>
      <c r="L712" s="394"/>
      <c r="M712" s="394" t="s">
        <v>489</v>
      </c>
      <c r="N712" s="394"/>
      <c r="O712" s="394"/>
      <c r="P712" s="394" t="s">
        <v>489</v>
      </c>
      <c r="Q712" s="394"/>
      <c r="R712" s="394"/>
      <c r="S712" s="394" t="s">
        <v>489</v>
      </c>
      <c r="T712" s="394"/>
      <c r="U712" s="394"/>
      <c r="V712" s="394" t="s">
        <v>489</v>
      </c>
      <c r="W712" s="394"/>
      <c r="X712" s="394"/>
      <c r="Y712" s="394" t="s">
        <v>510</v>
      </c>
      <c r="Z712" s="394"/>
      <c r="AA712" s="394"/>
      <c r="AB712" s="394" t="s">
        <v>509</v>
      </c>
      <c r="AC712" s="394"/>
      <c r="AD712" s="737"/>
    </row>
    <row r="713" spans="1:30" ht="21.95" customHeight="1">
      <c r="A713" s="395">
        <f>SUM(A714:C716)</f>
        <v>406</v>
      </c>
      <c r="B713" s="395"/>
      <c r="C713" s="395"/>
      <c r="D713" s="395">
        <f>SUM(D714:F716)</f>
        <v>101</v>
      </c>
      <c r="E713" s="395"/>
      <c r="F713" s="395"/>
      <c r="G713" s="395">
        <f>SUM(G714:I716)</f>
        <v>273</v>
      </c>
      <c r="H713" s="395"/>
      <c r="I713" s="395"/>
      <c r="J713" s="395">
        <f>SUM(J714:L716)</f>
        <v>26</v>
      </c>
      <c r="K713" s="395"/>
      <c r="L713" s="395"/>
      <c r="M713" s="395">
        <f>SUM(M714:O716)</f>
        <v>1690</v>
      </c>
      <c r="N713" s="395"/>
      <c r="O713" s="395"/>
      <c r="P713" s="395">
        <f>SUM(P714:R716)</f>
        <v>1457</v>
      </c>
      <c r="Q713" s="395"/>
      <c r="R713" s="395"/>
      <c r="S713" s="395">
        <f>SUM(S714:U716)</f>
        <v>81</v>
      </c>
      <c r="T713" s="395"/>
      <c r="U713" s="395"/>
      <c r="V713" s="395">
        <f>SUM(V714:X716)</f>
        <v>5</v>
      </c>
      <c r="W713" s="395"/>
      <c r="X713" s="395"/>
      <c r="Y713" s="395">
        <f>SUM(Y714:AA716)</f>
        <v>18</v>
      </c>
      <c r="Z713" s="395"/>
      <c r="AA713" s="395"/>
      <c r="AB713" s="395">
        <f>SUM(AB714:AD716)</f>
        <v>81</v>
      </c>
      <c r="AC713" s="395"/>
      <c r="AD713" s="767"/>
    </row>
    <row r="714" spans="1:30" ht="21.95" customHeight="1">
      <c r="A714" s="394" t="s">
        <v>509</v>
      </c>
      <c r="B714" s="394"/>
      <c r="C714" s="394"/>
      <c r="D714" s="394" t="s">
        <v>510</v>
      </c>
      <c r="E714" s="394"/>
      <c r="F714" s="394"/>
      <c r="G714" s="394" t="s">
        <v>509</v>
      </c>
      <c r="H714" s="394"/>
      <c r="I714" s="394"/>
      <c r="J714" s="394" t="s">
        <v>489</v>
      </c>
      <c r="K714" s="394"/>
      <c r="L714" s="394"/>
      <c r="M714" s="394" t="s">
        <v>510</v>
      </c>
      <c r="N714" s="394"/>
      <c r="O714" s="394"/>
      <c r="P714" s="394" t="s">
        <v>489</v>
      </c>
      <c r="Q714" s="394"/>
      <c r="R714" s="394"/>
      <c r="S714" s="394" t="s">
        <v>510</v>
      </c>
      <c r="T714" s="394"/>
      <c r="U714" s="394"/>
      <c r="V714" s="394" t="s">
        <v>489</v>
      </c>
      <c r="W714" s="394"/>
      <c r="X714" s="394"/>
      <c r="Y714" s="394" t="s">
        <v>509</v>
      </c>
      <c r="Z714" s="394"/>
      <c r="AA714" s="394"/>
      <c r="AB714" s="394" t="s">
        <v>509</v>
      </c>
      <c r="AC714" s="394"/>
      <c r="AD714" s="737"/>
    </row>
    <row r="715" spans="1:30" ht="21.95" customHeight="1">
      <c r="A715" s="181">
        <v>144</v>
      </c>
      <c r="B715" s="181"/>
      <c r="C715" s="181"/>
      <c r="D715" s="181">
        <v>73</v>
      </c>
      <c r="E715" s="181"/>
      <c r="F715" s="181"/>
      <c r="G715" s="181">
        <v>198</v>
      </c>
      <c r="H715" s="181"/>
      <c r="I715" s="181"/>
      <c r="J715" s="181">
        <v>14</v>
      </c>
      <c r="K715" s="181"/>
      <c r="L715" s="181"/>
      <c r="M715" s="181">
        <v>267</v>
      </c>
      <c r="N715" s="181"/>
      <c r="O715" s="181"/>
      <c r="P715" s="181">
        <v>180</v>
      </c>
      <c r="Q715" s="181"/>
      <c r="R715" s="181"/>
      <c r="S715" s="181">
        <v>38</v>
      </c>
      <c r="T715" s="181"/>
      <c r="U715" s="181"/>
      <c r="V715" s="181">
        <v>1</v>
      </c>
      <c r="W715" s="181"/>
      <c r="X715" s="181"/>
      <c r="Y715" s="770">
        <v>1</v>
      </c>
      <c r="Z715" s="394"/>
      <c r="AA715" s="394"/>
      <c r="AB715" s="181">
        <v>46</v>
      </c>
      <c r="AC715" s="181"/>
      <c r="AD715" s="738"/>
    </row>
    <row r="716" spans="1:30" s="11" customFormat="1" ht="21.95" customHeight="1">
      <c r="A716" s="181">
        <v>262</v>
      </c>
      <c r="B716" s="181"/>
      <c r="C716" s="181"/>
      <c r="D716" s="181">
        <v>28</v>
      </c>
      <c r="E716" s="181"/>
      <c r="F716" s="181"/>
      <c r="G716" s="181">
        <v>75</v>
      </c>
      <c r="H716" s="181"/>
      <c r="I716" s="181"/>
      <c r="J716" s="181">
        <v>12</v>
      </c>
      <c r="K716" s="181"/>
      <c r="L716" s="181"/>
      <c r="M716" s="181">
        <v>1423</v>
      </c>
      <c r="N716" s="181"/>
      <c r="O716" s="181"/>
      <c r="P716" s="181">
        <v>1277</v>
      </c>
      <c r="Q716" s="181"/>
      <c r="R716" s="181"/>
      <c r="S716" s="181">
        <v>43</v>
      </c>
      <c r="T716" s="181"/>
      <c r="U716" s="181"/>
      <c r="V716" s="181">
        <v>4</v>
      </c>
      <c r="W716" s="181"/>
      <c r="X716" s="181"/>
      <c r="Y716" s="181">
        <v>17</v>
      </c>
      <c r="Z716" s="181"/>
      <c r="AA716" s="181"/>
      <c r="AB716" s="181">
        <v>35</v>
      </c>
      <c r="AC716" s="181"/>
      <c r="AD716" s="738"/>
    </row>
    <row r="717" spans="1:30" ht="21.95" customHeight="1">
      <c r="A717" s="395">
        <f>SUM(A718:C731)</f>
        <v>572</v>
      </c>
      <c r="B717" s="395"/>
      <c r="C717" s="395"/>
      <c r="D717" s="395">
        <f>SUM(D718:F731)</f>
        <v>271</v>
      </c>
      <c r="E717" s="395"/>
      <c r="F717" s="395"/>
      <c r="G717" s="395">
        <f>SUM(G718:I731)</f>
        <v>646</v>
      </c>
      <c r="H717" s="395"/>
      <c r="I717" s="395"/>
      <c r="J717" s="395">
        <f>SUM(J718:L731)</f>
        <v>40</v>
      </c>
      <c r="K717" s="395"/>
      <c r="L717" s="395"/>
      <c r="M717" s="395">
        <f>SUM(M718:O731)</f>
        <v>10215</v>
      </c>
      <c r="N717" s="395"/>
      <c r="O717" s="395"/>
      <c r="P717" s="395">
        <f>SUM(P718:R731)</f>
        <v>9275</v>
      </c>
      <c r="Q717" s="395"/>
      <c r="R717" s="395"/>
      <c r="S717" s="395">
        <f>SUM(S718:U731)</f>
        <v>178</v>
      </c>
      <c r="T717" s="395"/>
      <c r="U717" s="395"/>
      <c r="V717" s="395">
        <f>SUM(V718:X731)</f>
        <v>77</v>
      </c>
      <c r="W717" s="395"/>
      <c r="X717" s="395"/>
      <c r="Y717" s="395">
        <f>SUM(Y718:AA731)</f>
        <v>332</v>
      </c>
      <c r="Z717" s="395"/>
      <c r="AA717" s="395"/>
      <c r="AB717" s="395">
        <f>SUM(AB718:AD731)</f>
        <v>298</v>
      </c>
      <c r="AC717" s="395"/>
      <c r="AD717" s="767"/>
    </row>
    <row r="718" spans="1:30" ht="21.95" customHeight="1">
      <c r="A718" s="181">
        <v>3</v>
      </c>
      <c r="B718" s="181"/>
      <c r="C718" s="181"/>
      <c r="D718" s="394" t="s">
        <v>489</v>
      </c>
      <c r="E718" s="394"/>
      <c r="F718" s="394"/>
      <c r="G718" s="394" t="s">
        <v>510</v>
      </c>
      <c r="H718" s="394"/>
      <c r="I718" s="394"/>
      <c r="J718" s="394" t="s">
        <v>510</v>
      </c>
      <c r="K718" s="394"/>
      <c r="L718" s="394"/>
      <c r="M718" s="181">
        <v>18</v>
      </c>
      <c r="N718" s="181"/>
      <c r="O718" s="181"/>
      <c r="P718" s="181">
        <v>18</v>
      </c>
      <c r="Q718" s="181"/>
      <c r="R718" s="181"/>
      <c r="S718" s="394" t="s">
        <v>489</v>
      </c>
      <c r="T718" s="394"/>
      <c r="U718" s="394"/>
      <c r="V718" s="394" t="s">
        <v>509</v>
      </c>
      <c r="W718" s="394"/>
      <c r="X718" s="394"/>
      <c r="Y718" s="394" t="s">
        <v>509</v>
      </c>
      <c r="Z718" s="394"/>
      <c r="AA718" s="394"/>
      <c r="AB718" s="394" t="s">
        <v>489</v>
      </c>
      <c r="AC718" s="394"/>
      <c r="AD718" s="737"/>
    </row>
    <row r="719" spans="1:30" ht="21.95" customHeight="1">
      <c r="A719" s="181">
        <v>33</v>
      </c>
      <c r="B719" s="181"/>
      <c r="C719" s="181"/>
      <c r="D719" s="181">
        <v>1</v>
      </c>
      <c r="E719" s="181"/>
      <c r="F719" s="181"/>
      <c r="G719" s="181">
        <v>22</v>
      </c>
      <c r="H719" s="181"/>
      <c r="I719" s="181"/>
      <c r="J719" s="181">
        <v>0</v>
      </c>
      <c r="K719" s="181"/>
      <c r="L719" s="181"/>
      <c r="M719" s="181">
        <v>176</v>
      </c>
      <c r="N719" s="181"/>
      <c r="O719" s="181"/>
      <c r="P719" s="181">
        <v>160</v>
      </c>
      <c r="Q719" s="181"/>
      <c r="R719" s="181"/>
      <c r="S719" s="181">
        <v>4</v>
      </c>
      <c r="T719" s="181"/>
      <c r="U719" s="181"/>
      <c r="V719" s="394" t="s">
        <v>510</v>
      </c>
      <c r="W719" s="394"/>
      <c r="X719" s="394"/>
      <c r="Y719" s="181">
        <v>9</v>
      </c>
      <c r="Z719" s="181"/>
      <c r="AA719" s="181"/>
      <c r="AB719" s="181">
        <v>3</v>
      </c>
      <c r="AC719" s="181"/>
      <c r="AD719" s="738"/>
    </row>
    <row r="720" spans="1:30" ht="21.95" customHeight="1">
      <c r="A720" s="181">
        <v>35</v>
      </c>
      <c r="B720" s="181"/>
      <c r="C720" s="181"/>
      <c r="D720" s="181">
        <v>7</v>
      </c>
      <c r="E720" s="181"/>
      <c r="F720" s="181"/>
      <c r="G720" s="181">
        <v>35</v>
      </c>
      <c r="H720" s="181"/>
      <c r="I720" s="181"/>
      <c r="J720" s="181">
        <v>1</v>
      </c>
      <c r="K720" s="181"/>
      <c r="L720" s="181"/>
      <c r="M720" s="181">
        <v>306</v>
      </c>
      <c r="N720" s="181"/>
      <c r="O720" s="181"/>
      <c r="P720" s="181">
        <v>298</v>
      </c>
      <c r="Q720" s="181"/>
      <c r="R720" s="181"/>
      <c r="S720" s="181">
        <v>3</v>
      </c>
      <c r="T720" s="181"/>
      <c r="U720" s="181"/>
      <c r="V720" s="394" t="s">
        <v>509</v>
      </c>
      <c r="W720" s="394"/>
      <c r="X720" s="394"/>
      <c r="Y720" s="770">
        <v>1</v>
      </c>
      <c r="Z720" s="394"/>
      <c r="AA720" s="394"/>
      <c r="AB720" s="181">
        <v>4</v>
      </c>
      <c r="AC720" s="181"/>
      <c r="AD720" s="738"/>
    </row>
    <row r="721" spans="1:30" ht="26.1" customHeight="1">
      <c r="A721" s="181">
        <v>171</v>
      </c>
      <c r="B721" s="181"/>
      <c r="C721" s="181"/>
      <c r="D721" s="181">
        <v>55</v>
      </c>
      <c r="E721" s="181"/>
      <c r="F721" s="181"/>
      <c r="G721" s="181">
        <v>115</v>
      </c>
      <c r="H721" s="181"/>
      <c r="I721" s="181"/>
      <c r="J721" s="181">
        <v>16</v>
      </c>
      <c r="K721" s="181"/>
      <c r="L721" s="181"/>
      <c r="M721" s="181">
        <v>2374</v>
      </c>
      <c r="N721" s="181"/>
      <c r="O721" s="181"/>
      <c r="P721" s="181">
        <v>2151</v>
      </c>
      <c r="Q721" s="181"/>
      <c r="R721" s="181"/>
      <c r="S721" s="181">
        <v>53</v>
      </c>
      <c r="T721" s="181"/>
      <c r="U721" s="181"/>
      <c r="V721" s="181">
        <v>7</v>
      </c>
      <c r="W721" s="181"/>
      <c r="X721" s="181"/>
      <c r="Y721" s="181">
        <v>59</v>
      </c>
      <c r="Z721" s="181"/>
      <c r="AA721" s="181"/>
      <c r="AB721" s="181">
        <v>92</v>
      </c>
      <c r="AC721" s="181"/>
      <c r="AD721" s="738"/>
    </row>
    <row r="722" spans="1:30" ht="21.95" customHeight="1">
      <c r="A722" s="181">
        <v>18</v>
      </c>
      <c r="B722" s="181"/>
      <c r="C722" s="181"/>
      <c r="D722" s="181">
        <v>1</v>
      </c>
      <c r="E722" s="181"/>
      <c r="F722" s="181"/>
      <c r="G722" s="181">
        <v>13</v>
      </c>
      <c r="H722" s="181"/>
      <c r="I722" s="181"/>
      <c r="J722" s="394" t="s">
        <v>489</v>
      </c>
      <c r="K722" s="394"/>
      <c r="L722" s="394"/>
      <c r="M722" s="181">
        <v>384</v>
      </c>
      <c r="N722" s="181"/>
      <c r="O722" s="181"/>
      <c r="P722" s="181">
        <v>375</v>
      </c>
      <c r="Q722" s="181"/>
      <c r="R722" s="181"/>
      <c r="S722" s="181">
        <v>2</v>
      </c>
      <c r="T722" s="181"/>
      <c r="U722" s="181"/>
      <c r="V722" s="770">
        <v>1</v>
      </c>
      <c r="W722" s="394"/>
      <c r="X722" s="394"/>
      <c r="Y722" s="181">
        <v>2</v>
      </c>
      <c r="Z722" s="181"/>
      <c r="AA722" s="181"/>
      <c r="AB722" s="181">
        <v>1</v>
      </c>
      <c r="AC722" s="181"/>
      <c r="AD722" s="738"/>
    </row>
    <row r="723" spans="1:30" ht="21.95" customHeight="1">
      <c r="A723" s="181">
        <v>66</v>
      </c>
      <c r="B723" s="181"/>
      <c r="C723" s="181"/>
      <c r="D723" s="181">
        <v>8</v>
      </c>
      <c r="E723" s="181"/>
      <c r="F723" s="181"/>
      <c r="G723" s="181">
        <v>46</v>
      </c>
      <c r="H723" s="181"/>
      <c r="I723" s="181"/>
      <c r="J723" s="181">
        <v>6</v>
      </c>
      <c r="K723" s="181"/>
      <c r="L723" s="181"/>
      <c r="M723" s="181">
        <v>238</v>
      </c>
      <c r="N723" s="181"/>
      <c r="O723" s="181"/>
      <c r="P723" s="181">
        <v>164</v>
      </c>
      <c r="Q723" s="181"/>
      <c r="R723" s="181"/>
      <c r="S723" s="181">
        <v>32</v>
      </c>
      <c r="T723" s="181"/>
      <c r="U723" s="181"/>
      <c r="V723" s="181">
        <v>7</v>
      </c>
      <c r="W723" s="181"/>
      <c r="X723" s="181"/>
      <c r="Y723" s="181">
        <v>19</v>
      </c>
      <c r="Z723" s="181"/>
      <c r="AA723" s="181"/>
      <c r="AB723" s="181">
        <v>15</v>
      </c>
      <c r="AC723" s="181"/>
      <c r="AD723" s="738"/>
    </row>
    <row r="724" spans="1:30" ht="21.95" customHeight="1">
      <c r="A724" s="181">
        <v>23</v>
      </c>
      <c r="B724" s="181"/>
      <c r="C724" s="181"/>
      <c r="D724" s="181">
        <v>35</v>
      </c>
      <c r="E724" s="181"/>
      <c r="F724" s="181"/>
      <c r="G724" s="181">
        <v>23</v>
      </c>
      <c r="H724" s="181"/>
      <c r="I724" s="181"/>
      <c r="J724" s="181">
        <v>8</v>
      </c>
      <c r="K724" s="181"/>
      <c r="L724" s="181"/>
      <c r="M724" s="181">
        <v>982</v>
      </c>
      <c r="N724" s="181"/>
      <c r="O724" s="181"/>
      <c r="P724" s="181">
        <v>911</v>
      </c>
      <c r="Q724" s="181"/>
      <c r="R724" s="181"/>
      <c r="S724" s="181">
        <v>6</v>
      </c>
      <c r="T724" s="181"/>
      <c r="U724" s="181"/>
      <c r="V724" s="181">
        <v>17</v>
      </c>
      <c r="W724" s="181"/>
      <c r="X724" s="181"/>
      <c r="Y724" s="181">
        <v>9</v>
      </c>
      <c r="Z724" s="181"/>
      <c r="AA724" s="181"/>
      <c r="AB724" s="181">
        <v>36</v>
      </c>
      <c r="AC724" s="181"/>
      <c r="AD724" s="738"/>
    </row>
    <row r="725" spans="1:30" ht="21.95" customHeight="1">
      <c r="A725" s="181">
        <v>44</v>
      </c>
      <c r="B725" s="181"/>
      <c r="C725" s="181"/>
      <c r="D725" s="181">
        <v>72</v>
      </c>
      <c r="E725" s="181"/>
      <c r="F725" s="181"/>
      <c r="G725" s="181">
        <v>40</v>
      </c>
      <c r="H725" s="181"/>
      <c r="I725" s="181"/>
      <c r="J725" s="181">
        <v>3</v>
      </c>
      <c r="K725" s="181"/>
      <c r="L725" s="181"/>
      <c r="M725" s="181">
        <v>2461</v>
      </c>
      <c r="N725" s="181"/>
      <c r="O725" s="181"/>
      <c r="P725" s="181">
        <v>2339</v>
      </c>
      <c r="Q725" s="181"/>
      <c r="R725" s="181"/>
      <c r="S725" s="181">
        <v>32</v>
      </c>
      <c r="T725" s="181"/>
      <c r="U725" s="181"/>
      <c r="V725" s="181">
        <v>11</v>
      </c>
      <c r="W725" s="181"/>
      <c r="X725" s="181"/>
      <c r="Y725" s="181">
        <v>14</v>
      </c>
      <c r="Z725" s="181"/>
      <c r="AA725" s="181"/>
      <c r="AB725" s="181">
        <v>49</v>
      </c>
      <c r="AC725" s="181"/>
      <c r="AD725" s="738"/>
    </row>
    <row r="726" spans="1:30" ht="21.95" customHeight="1">
      <c r="A726" s="181">
        <v>19</v>
      </c>
      <c r="B726" s="181"/>
      <c r="C726" s="181"/>
      <c r="D726" s="181">
        <v>8</v>
      </c>
      <c r="E726" s="181"/>
      <c r="F726" s="181"/>
      <c r="G726" s="181">
        <v>19</v>
      </c>
      <c r="H726" s="181"/>
      <c r="I726" s="181"/>
      <c r="J726" s="181">
        <v>1</v>
      </c>
      <c r="K726" s="181"/>
      <c r="L726" s="181"/>
      <c r="M726" s="181">
        <v>1278</v>
      </c>
      <c r="N726" s="181"/>
      <c r="O726" s="181"/>
      <c r="P726" s="181">
        <v>1175</v>
      </c>
      <c r="Q726" s="181"/>
      <c r="R726" s="181"/>
      <c r="S726" s="181">
        <v>6</v>
      </c>
      <c r="T726" s="181"/>
      <c r="U726" s="181"/>
      <c r="V726" s="181">
        <v>14</v>
      </c>
      <c r="W726" s="181"/>
      <c r="X726" s="181"/>
      <c r="Y726" s="181">
        <v>72</v>
      </c>
      <c r="Z726" s="181"/>
      <c r="AA726" s="181"/>
      <c r="AB726" s="181">
        <v>9</v>
      </c>
      <c r="AC726" s="181"/>
      <c r="AD726" s="738"/>
    </row>
    <row r="727" spans="1:30" ht="21.95" customHeight="1">
      <c r="A727" s="181">
        <v>2</v>
      </c>
      <c r="B727" s="181"/>
      <c r="C727" s="181"/>
      <c r="D727" s="394" t="s">
        <v>489</v>
      </c>
      <c r="E727" s="394"/>
      <c r="F727" s="394"/>
      <c r="G727" s="394" t="s">
        <v>489</v>
      </c>
      <c r="H727" s="394"/>
      <c r="I727" s="394"/>
      <c r="J727" s="394" t="s">
        <v>489</v>
      </c>
      <c r="K727" s="394"/>
      <c r="L727" s="394"/>
      <c r="M727" s="181">
        <v>91</v>
      </c>
      <c r="N727" s="181"/>
      <c r="O727" s="181"/>
      <c r="P727" s="181">
        <v>90</v>
      </c>
      <c r="Q727" s="181"/>
      <c r="R727" s="181"/>
      <c r="S727" s="394" t="s">
        <v>510</v>
      </c>
      <c r="T727" s="394"/>
      <c r="U727" s="394"/>
      <c r="V727" s="394" t="s">
        <v>489</v>
      </c>
      <c r="W727" s="394"/>
      <c r="X727" s="394"/>
      <c r="Y727" s="770">
        <v>1</v>
      </c>
      <c r="Z727" s="394"/>
      <c r="AA727" s="394"/>
      <c r="AB727" s="394" t="s">
        <v>489</v>
      </c>
      <c r="AC727" s="394"/>
      <c r="AD727" s="737"/>
    </row>
    <row r="728" spans="1:30" ht="21.95" customHeight="1">
      <c r="A728" s="181">
        <v>70</v>
      </c>
      <c r="B728" s="181"/>
      <c r="C728" s="181"/>
      <c r="D728" s="181">
        <v>14</v>
      </c>
      <c r="E728" s="181"/>
      <c r="F728" s="181"/>
      <c r="G728" s="181">
        <v>162</v>
      </c>
      <c r="H728" s="181"/>
      <c r="I728" s="181"/>
      <c r="J728" s="181">
        <v>1</v>
      </c>
      <c r="K728" s="181"/>
      <c r="L728" s="181"/>
      <c r="M728" s="181">
        <v>591</v>
      </c>
      <c r="N728" s="181"/>
      <c r="O728" s="181"/>
      <c r="P728" s="181">
        <v>488</v>
      </c>
      <c r="Q728" s="181"/>
      <c r="R728" s="181"/>
      <c r="S728" s="181">
        <v>17</v>
      </c>
      <c r="T728" s="181"/>
      <c r="U728" s="181"/>
      <c r="V728" s="181">
        <v>1</v>
      </c>
      <c r="W728" s="181"/>
      <c r="X728" s="181"/>
      <c r="Y728" s="181">
        <v>54</v>
      </c>
      <c r="Z728" s="181"/>
      <c r="AA728" s="181"/>
      <c r="AB728" s="181">
        <v>21</v>
      </c>
      <c r="AC728" s="181"/>
      <c r="AD728" s="738"/>
    </row>
    <row r="729" spans="1:30" ht="21.95" customHeight="1">
      <c r="A729" s="181">
        <v>60</v>
      </c>
      <c r="B729" s="181"/>
      <c r="C729" s="181"/>
      <c r="D729" s="181">
        <v>48</v>
      </c>
      <c r="E729" s="181"/>
      <c r="F729" s="181"/>
      <c r="G729" s="181">
        <v>140</v>
      </c>
      <c r="H729" s="181"/>
      <c r="I729" s="181"/>
      <c r="J729" s="181">
        <v>1</v>
      </c>
      <c r="K729" s="181"/>
      <c r="L729" s="181"/>
      <c r="M729" s="181">
        <v>318</v>
      </c>
      <c r="N729" s="181"/>
      <c r="O729" s="181"/>
      <c r="P729" s="181">
        <v>225</v>
      </c>
      <c r="Q729" s="181"/>
      <c r="R729" s="181"/>
      <c r="S729" s="181">
        <v>10</v>
      </c>
      <c r="T729" s="181"/>
      <c r="U729" s="181"/>
      <c r="V729" s="181">
        <v>4</v>
      </c>
      <c r="W729" s="181"/>
      <c r="X729" s="181"/>
      <c r="Y729" s="181">
        <v>32</v>
      </c>
      <c r="Z729" s="181"/>
      <c r="AA729" s="181"/>
      <c r="AB729" s="181">
        <v>43</v>
      </c>
      <c r="AC729" s="181"/>
      <c r="AD729" s="738"/>
    </row>
    <row r="730" spans="1:30" ht="21.95" customHeight="1">
      <c r="A730" s="181">
        <v>28</v>
      </c>
      <c r="B730" s="181"/>
      <c r="C730" s="181"/>
      <c r="D730" s="181">
        <v>22</v>
      </c>
      <c r="E730" s="181"/>
      <c r="F730" s="181"/>
      <c r="G730" s="181">
        <v>31</v>
      </c>
      <c r="H730" s="181"/>
      <c r="I730" s="181"/>
      <c r="J730" s="181">
        <v>3</v>
      </c>
      <c r="K730" s="181"/>
      <c r="L730" s="181"/>
      <c r="M730" s="181">
        <v>613</v>
      </c>
      <c r="N730" s="181"/>
      <c r="O730" s="181"/>
      <c r="P730" s="181">
        <v>496</v>
      </c>
      <c r="Q730" s="181"/>
      <c r="R730" s="181"/>
      <c r="S730" s="181">
        <v>13</v>
      </c>
      <c r="T730" s="181"/>
      <c r="U730" s="181"/>
      <c r="V730" s="181">
        <v>15</v>
      </c>
      <c r="W730" s="181"/>
      <c r="X730" s="181"/>
      <c r="Y730" s="181">
        <v>60</v>
      </c>
      <c r="Z730" s="181"/>
      <c r="AA730" s="181"/>
      <c r="AB730" s="181">
        <v>25</v>
      </c>
      <c r="AC730" s="181"/>
      <c r="AD730" s="738"/>
    </row>
    <row r="731" spans="1:30" ht="21.95" customHeight="1">
      <c r="A731" s="394" t="s">
        <v>510</v>
      </c>
      <c r="B731" s="394"/>
      <c r="C731" s="394"/>
      <c r="D731" s="394" t="s">
        <v>489</v>
      </c>
      <c r="E731" s="394"/>
      <c r="F731" s="394"/>
      <c r="G731" s="394" t="s">
        <v>489</v>
      </c>
      <c r="H731" s="394"/>
      <c r="I731" s="394"/>
      <c r="J731" s="394" t="s">
        <v>510</v>
      </c>
      <c r="K731" s="394"/>
      <c r="L731" s="394"/>
      <c r="M731" s="181">
        <v>385</v>
      </c>
      <c r="N731" s="181"/>
      <c r="O731" s="181"/>
      <c r="P731" s="181">
        <v>385</v>
      </c>
      <c r="Q731" s="181"/>
      <c r="R731" s="181"/>
      <c r="S731" s="394" t="s">
        <v>489</v>
      </c>
      <c r="T731" s="394"/>
      <c r="U731" s="394"/>
      <c r="V731" s="394" t="s">
        <v>489</v>
      </c>
      <c r="W731" s="394"/>
      <c r="X731" s="394"/>
      <c r="Y731" s="394" t="s">
        <v>510</v>
      </c>
      <c r="Z731" s="394"/>
      <c r="AA731" s="394"/>
      <c r="AB731" s="394" t="s">
        <v>489</v>
      </c>
      <c r="AC731" s="394"/>
      <c r="AD731" s="737"/>
    </row>
    <row r="732" spans="1:30" ht="21.95" customHeight="1">
      <c r="A732" s="386">
        <v>7</v>
      </c>
      <c r="B732" s="386"/>
      <c r="C732" s="386"/>
      <c r="D732" s="386">
        <v>6</v>
      </c>
      <c r="E732" s="386"/>
      <c r="F732" s="386"/>
      <c r="G732" s="386">
        <v>88</v>
      </c>
      <c r="H732" s="386"/>
      <c r="I732" s="386"/>
      <c r="J732" s="386">
        <v>10</v>
      </c>
      <c r="K732" s="386"/>
      <c r="L732" s="386"/>
      <c r="M732" s="386">
        <v>1042</v>
      </c>
      <c r="N732" s="386"/>
      <c r="O732" s="386"/>
      <c r="P732" s="386">
        <v>328</v>
      </c>
      <c r="Q732" s="386"/>
      <c r="R732" s="386"/>
      <c r="S732" s="386">
        <v>3</v>
      </c>
      <c r="T732" s="386"/>
      <c r="U732" s="386"/>
      <c r="V732" s="774" t="s">
        <v>512</v>
      </c>
      <c r="W732" s="774"/>
      <c r="X732" s="774"/>
      <c r="Y732" s="386">
        <v>73</v>
      </c>
      <c r="Z732" s="386"/>
      <c r="AA732" s="386"/>
      <c r="AB732" s="386">
        <v>35</v>
      </c>
      <c r="AC732" s="386"/>
      <c r="AD732" s="777"/>
    </row>
    <row r="733" spans="1:30" ht="26.1" customHeight="1">
      <c r="A733" s="115"/>
      <c r="B733" s="115"/>
      <c r="C733" s="115"/>
      <c r="D733" s="115"/>
      <c r="E733" s="115"/>
      <c r="F733" s="115"/>
      <c r="G733" s="115"/>
      <c r="H733" s="115"/>
      <c r="I733" s="115"/>
      <c r="J733" s="115"/>
      <c r="K733" s="115"/>
      <c r="L733" s="115"/>
      <c r="M733" s="3"/>
      <c r="N733" s="3"/>
      <c r="O733" s="3"/>
      <c r="P733" s="3"/>
      <c r="Q733" s="3"/>
      <c r="R733" s="3"/>
      <c r="S733" s="3"/>
      <c r="T733" s="3"/>
      <c r="U733" s="4"/>
      <c r="V733" s="4"/>
      <c r="W733" s="4"/>
      <c r="X733" s="4"/>
      <c r="Y733" s="4"/>
      <c r="Z733" s="4"/>
      <c r="AA733" s="4"/>
      <c r="AB733" s="4"/>
      <c r="AD733" s="42" t="s">
        <v>281</v>
      </c>
    </row>
    <row r="734" spans="1:30" ht="26.1" customHeight="1">
      <c r="A734" s="115"/>
      <c r="B734" s="115"/>
      <c r="C734" s="115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4"/>
      <c r="V734" s="4"/>
      <c r="W734" s="4"/>
      <c r="X734" s="4"/>
      <c r="Y734" s="4"/>
      <c r="Z734" s="4"/>
      <c r="AA734" s="4"/>
      <c r="AB734" s="4"/>
      <c r="AC734" s="4"/>
    </row>
    <row r="735" spans="1:30" ht="21.95" customHeight="1">
      <c r="A735" s="14" t="s">
        <v>10</v>
      </c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2.95" customHeight="1">
      <c r="B736" s="9" t="s">
        <v>167</v>
      </c>
      <c r="C736" s="3"/>
      <c r="D736" s="3"/>
      <c r="E736" s="3"/>
      <c r="F736" s="3"/>
      <c r="G736" s="3"/>
      <c r="H736" s="3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Z736" s="4"/>
      <c r="AA736" s="4"/>
      <c r="AB736" s="4"/>
      <c r="AC736" s="4"/>
      <c r="AD736" s="77" t="s">
        <v>91</v>
      </c>
    </row>
    <row r="737" spans="1:30" ht="14.25" customHeight="1">
      <c r="A737" s="188" t="s">
        <v>223</v>
      </c>
      <c r="B737" s="189"/>
      <c r="C737" s="189"/>
      <c r="D737" s="189"/>
      <c r="E737" s="189"/>
      <c r="F737" s="190"/>
      <c r="G737" s="529" t="s">
        <v>504</v>
      </c>
      <c r="H737" s="530"/>
      <c r="I737" s="530"/>
      <c r="J737" s="530"/>
      <c r="K737" s="530"/>
      <c r="L737" s="530"/>
      <c r="M737" s="530"/>
      <c r="N737" s="530"/>
      <c r="O737" s="530"/>
      <c r="P737" s="530"/>
      <c r="Q737" s="530"/>
      <c r="R737" s="531"/>
      <c r="S737" s="768" t="s">
        <v>446</v>
      </c>
      <c r="T737" s="769"/>
      <c r="U737" s="769"/>
      <c r="V737" s="769"/>
      <c r="W737" s="769"/>
      <c r="X737" s="769"/>
      <c r="Y737" s="769"/>
      <c r="Z737" s="769"/>
      <c r="AA737" s="769"/>
      <c r="AB737" s="769"/>
      <c r="AC737" s="769"/>
      <c r="AD737" s="769"/>
    </row>
    <row r="738" spans="1:30" ht="20.100000000000001" customHeight="1">
      <c r="A738" s="380" t="s">
        <v>60</v>
      </c>
      <c r="B738" s="381"/>
      <c r="C738" s="381"/>
      <c r="D738" s="381"/>
      <c r="E738" s="381"/>
      <c r="F738" s="382"/>
      <c r="G738" s="522" t="s">
        <v>160</v>
      </c>
      <c r="H738" s="523"/>
      <c r="I738" s="523"/>
      <c r="J738" s="524"/>
      <c r="K738" s="519" t="s">
        <v>11</v>
      </c>
      <c r="L738" s="520"/>
      <c r="M738" s="520"/>
      <c r="N738" s="521"/>
      <c r="O738" s="519" t="s">
        <v>12</v>
      </c>
      <c r="P738" s="520"/>
      <c r="Q738" s="520"/>
      <c r="R738" s="521"/>
      <c r="S738" s="771" t="s">
        <v>160</v>
      </c>
      <c r="T738" s="772"/>
      <c r="U738" s="772"/>
      <c r="V738" s="773"/>
      <c r="W738" s="775" t="s">
        <v>11</v>
      </c>
      <c r="X738" s="776"/>
      <c r="Y738" s="776"/>
      <c r="Z738" s="778"/>
      <c r="AA738" s="775" t="s">
        <v>12</v>
      </c>
      <c r="AB738" s="776"/>
      <c r="AC738" s="776"/>
      <c r="AD738" s="776"/>
    </row>
    <row r="739" spans="1:30" ht="28.5" customHeight="1">
      <c r="A739" s="537" t="s">
        <v>401</v>
      </c>
      <c r="B739" s="538"/>
      <c r="C739" s="538"/>
      <c r="D739" s="538"/>
      <c r="E739" s="538"/>
      <c r="F739" s="539"/>
      <c r="G739" s="517">
        <v>36941</v>
      </c>
      <c r="H739" s="517"/>
      <c r="I739" s="517"/>
      <c r="J739" s="517"/>
      <c r="K739" s="517">
        <v>28826</v>
      </c>
      <c r="L739" s="517"/>
      <c r="M739" s="517"/>
      <c r="N739" s="517"/>
      <c r="O739" s="517">
        <v>8115</v>
      </c>
      <c r="P739" s="518"/>
      <c r="Q739" s="518"/>
      <c r="R739" s="518"/>
      <c r="S739" s="536">
        <v>37211</v>
      </c>
      <c r="T739" s="536"/>
      <c r="U739" s="536"/>
      <c r="V739" s="536"/>
      <c r="W739" s="536">
        <v>30737</v>
      </c>
      <c r="X739" s="536"/>
      <c r="Y739" s="536"/>
      <c r="Z739" s="536"/>
      <c r="AA739" s="536">
        <v>6474</v>
      </c>
      <c r="AB739" s="765"/>
      <c r="AC739" s="765"/>
      <c r="AD739" s="766"/>
    </row>
    <row r="740" spans="1:30" ht="15" customHeight="1">
      <c r="A740" s="545" t="s">
        <v>405</v>
      </c>
      <c r="B740" s="287"/>
      <c r="C740" s="287"/>
      <c r="D740" s="287"/>
      <c r="E740" s="287"/>
      <c r="F740" s="288"/>
      <c r="G740" s="517">
        <v>14429</v>
      </c>
      <c r="H740" s="517"/>
      <c r="I740" s="517"/>
      <c r="J740" s="517"/>
      <c r="K740" s="517">
        <v>10030</v>
      </c>
      <c r="L740" s="517"/>
      <c r="M740" s="517"/>
      <c r="N740" s="517"/>
      <c r="O740" s="517">
        <v>4399</v>
      </c>
      <c r="P740" s="518"/>
      <c r="Q740" s="518"/>
      <c r="R740" s="518"/>
      <c r="S740" s="536">
        <v>13579</v>
      </c>
      <c r="T740" s="536"/>
      <c r="U740" s="536"/>
      <c r="V740" s="536"/>
      <c r="W740" s="536">
        <v>10646</v>
      </c>
      <c r="X740" s="536"/>
      <c r="Y740" s="536"/>
      <c r="Z740" s="536"/>
      <c r="AA740" s="536">
        <v>2933</v>
      </c>
      <c r="AB740" s="765"/>
      <c r="AC740" s="765"/>
      <c r="AD740" s="766"/>
    </row>
    <row r="741" spans="1:30" ht="15" customHeight="1">
      <c r="A741" s="145"/>
      <c r="B741" s="379" t="s">
        <v>13</v>
      </c>
      <c r="C741" s="379"/>
      <c r="D741" s="379"/>
      <c r="E741" s="379"/>
      <c r="F741" s="385"/>
      <c r="G741" s="517">
        <v>1959</v>
      </c>
      <c r="H741" s="517"/>
      <c r="I741" s="517"/>
      <c r="J741" s="517"/>
      <c r="K741" s="517">
        <v>1959</v>
      </c>
      <c r="L741" s="517"/>
      <c r="M741" s="517"/>
      <c r="N741" s="517"/>
      <c r="O741" s="527" t="s">
        <v>489</v>
      </c>
      <c r="P741" s="527"/>
      <c r="Q741" s="527"/>
      <c r="R741" s="527"/>
      <c r="S741" s="536">
        <v>2119</v>
      </c>
      <c r="T741" s="536"/>
      <c r="U741" s="536"/>
      <c r="V741" s="536"/>
      <c r="W741" s="536">
        <v>2119</v>
      </c>
      <c r="X741" s="536"/>
      <c r="Y741" s="536"/>
      <c r="Z741" s="536"/>
      <c r="AA741" s="742" t="s">
        <v>489</v>
      </c>
      <c r="AB741" s="742"/>
      <c r="AC741" s="742"/>
      <c r="AD741" s="743"/>
    </row>
    <row r="742" spans="1:30" s="99" customFormat="1" ht="29.25" customHeight="1">
      <c r="A742" s="145"/>
      <c r="B742" s="379" t="s">
        <v>14</v>
      </c>
      <c r="C742" s="379"/>
      <c r="D742" s="379"/>
      <c r="E742" s="379"/>
      <c r="F742" s="385"/>
      <c r="G742" s="517">
        <v>12470</v>
      </c>
      <c r="H742" s="517"/>
      <c r="I742" s="517"/>
      <c r="J742" s="517"/>
      <c r="K742" s="517">
        <v>8071</v>
      </c>
      <c r="L742" s="517"/>
      <c r="M742" s="517"/>
      <c r="N742" s="517"/>
      <c r="O742" s="517">
        <v>4399</v>
      </c>
      <c r="P742" s="518"/>
      <c r="Q742" s="518"/>
      <c r="R742" s="518"/>
      <c r="S742" s="536">
        <v>11460</v>
      </c>
      <c r="T742" s="536"/>
      <c r="U742" s="536"/>
      <c r="V742" s="536"/>
      <c r="W742" s="536">
        <v>8527</v>
      </c>
      <c r="X742" s="536"/>
      <c r="Y742" s="536"/>
      <c r="Z742" s="536"/>
      <c r="AA742" s="536">
        <v>2933</v>
      </c>
      <c r="AB742" s="765"/>
      <c r="AC742" s="765"/>
      <c r="AD742" s="766"/>
    </row>
    <row r="743" spans="1:30" ht="15" customHeight="1">
      <c r="A743" s="545" t="s">
        <v>406</v>
      </c>
      <c r="B743" s="287"/>
      <c r="C743" s="287"/>
      <c r="D743" s="287"/>
      <c r="E743" s="287"/>
      <c r="F743" s="288"/>
      <c r="G743" s="517">
        <v>21137</v>
      </c>
      <c r="H743" s="517"/>
      <c r="I743" s="517"/>
      <c r="J743" s="517"/>
      <c r="K743" s="517">
        <v>18143</v>
      </c>
      <c r="L743" s="517"/>
      <c r="M743" s="517"/>
      <c r="N743" s="517"/>
      <c r="O743" s="517">
        <v>2994</v>
      </c>
      <c r="P743" s="518"/>
      <c r="Q743" s="518"/>
      <c r="R743" s="518"/>
      <c r="S743" s="536">
        <v>21654</v>
      </c>
      <c r="T743" s="536"/>
      <c r="U743" s="536"/>
      <c r="V743" s="536"/>
      <c r="W743" s="536">
        <v>18542</v>
      </c>
      <c r="X743" s="536"/>
      <c r="Y743" s="536"/>
      <c r="Z743" s="536"/>
      <c r="AA743" s="536">
        <v>3112</v>
      </c>
      <c r="AB743" s="765"/>
      <c r="AC743" s="765"/>
      <c r="AD743" s="766"/>
    </row>
    <row r="744" spans="1:30" ht="15" customHeight="1">
      <c r="A744" s="210" t="s">
        <v>364</v>
      </c>
      <c r="B744" s="211"/>
      <c r="C744" s="211"/>
      <c r="D744" s="211"/>
      <c r="E744" s="211"/>
      <c r="F744" s="212"/>
      <c r="G744" s="517"/>
      <c r="H744" s="517"/>
      <c r="I744" s="517"/>
      <c r="J744" s="517"/>
      <c r="K744" s="517"/>
      <c r="L744" s="517"/>
      <c r="M744" s="517"/>
      <c r="N744" s="517"/>
      <c r="O744" s="517"/>
      <c r="P744" s="518"/>
      <c r="Q744" s="518"/>
      <c r="R744" s="518"/>
      <c r="S744" s="536"/>
      <c r="T744" s="536"/>
      <c r="U744" s="536"/>
      <c r="V744" s="536"/>
      <c r="W744" s="536"/>
      <c r="X744" s="536"/>
      <c r="Y744" s="536"/>
      <c r="Z744" s="536"/>
      <c r="AA744" s="536"/>
      <c r="AB744" s="765"/>
      <c r="AC744" s="765"/>
      <c r="AD744" s="766"/>
    </row>
    <row r="745" spans="1:30" ht="15" customHeight="1">
      <c r="A745" s="378" t="s">
        <v>15</v>
      </c>
      <c r="B745" s="379"/>
      <c r="C745" s="379"/>
      <c r="D745" s="379"/>
      <c r="E745" s="379"/>
      <c r="F745" s="385"/>
      <c r="G745" s="517">
        <v>10926</v>
      </c>
      <c r="H745" s="517"/>
      <c r="I745" s="517"/>
      <c r="J745" s="517"/>
      <c r="K745" s="517">
        <v>9233</v>
      </c>
      <c r="L745" s="517"/>
      <c r="M745" s="517"/>
      <c r="N745" s="517"/>
      <c r="O745" s="517">
        <v>1693</v>
      </c>
      <c r="P745" s="518"/>
      <c r="Q745" s="518"/>
      <c r="R745" s="518"/>
      <c r="S745" s="536">
        <v>12177</v>
      </c>
      <c r="T745" s="536"/>
      <c r="U745" s="536"/>
      <c r="V745" s="536"/>
      <c r="W745" s="536">
        <v>10097</v>
      </c>
      <c r="X745" s="536"/>
      <c r="Y745" s="536"/>
      <c r="Z745" s="536"/>
      <c r="AA745" s="536">
        <v>2080</v>
      </c>
      <c r="AB745" s="765"/>
      <c r="AC745" s="765"/>
      <c r="AD745" s="766"/>
    </row>
    <row r="746" spans="1:30" ht="18" customHeight="1">
      <c r="A746" s="75"/>
      <c r="B746" s="379" t="s">
        <v>71</v>
      </c>
      <c r="C746" s="379"/>
      <c r="D746" s="379"/>
      <c r="E746" s="379"/>
      <c r="F746" s="385"/>
      <c r="G746" s="517">
        <v>4693</v>
      </c>
      <c r="H746" s="517"/>
      <c r="I746" s="517"/>
      <c r="J746" s="517"/>
      <c r="K746" s="517">
        <v>3724</v>
      </c>
      <c r="L746" s="517"/>
      <c r="M746" s="517"/>
      <c r="N746" s="517"/>
      <c r="O746" s="517">
        <v>969</v>
      </c>
      <c r="P746" s="518"/>
      <c r="Q746" s="518"/>
      <c r="R746" s="518"/>
      <c r="S746" s="536">
        <v>5126</v>
      </c>
      <c r="T746" s="536"/>
      <c r="U746" s="536"/>
      <c r="V746" s="536"/>
      <c r="W746" s="536">
        <v>3880</v>
      </c>
      <c r="X746" s="536"/>
      <c r="Y746" s="536"/>
      <c r="Z746" s="536"/>
      <c r="AA746" s="536">
        <v>1246</v>
      </c>
      <c r="AB746" s="765"/>
      <c r="AC746" s="765"/>
      <c r="AD746" s="766"/>
    </row>
    <row r="747" spans="1:30" ht="15" customHeight="1">
      <c r="A747" s="75"/>
      <c r="B747" s="146"/>
      <c r="C747" s="496" t="s">
        <v>358</v>
      </c>
      <c r="D747" s="496"/>
      <c r="E747" s="496"/>
      <c r="F747" s="497"/>
      <c r="G747" s="517">
        <v>242</v>
      </c>
      <c r="H747" s="517"/>
      <c r="I747" s="517"/>
      <c r="J747" s="517"/>
      <c r="K747" s="517">
        <v>108</v>
      </c>
      <c r="L747" s="517"/>
      <c r="M747" s="517"/>
      <c r="N747" s="517"/>
      <c r="O747" s="517">
        <v>134</v>
      </c>
      <c r="P747" s="518"/>
      <c r="Q747" s="518"/>
      <c r="R747" s="518"/>
      <c r="S747" s="536">
        <v>247</v>
      </c>
      <c r="T747" s="536"/>
      <c r="U747" s="536"/>
      <c r="V747" s="536"/>
      <c r="W747" s="536">
        <v>115</v>
      </c>
      <c r="X747" s="536"/>
      <c r="Y747" s="536"/>
      <c r="Z747" s="536"/>
      <c r="AA747" s="536">
        <v>132</v>
      </c>
      <c r="AB747" s="765"/>
      <c r="AC747" s="765"/>
      <c r="AD747" s="766"/>
    </row>
    <row r="748" spans="1:30" ht="15" customHeight="1">
      <c r="A748" s="75"/>
      <c r="B748" s="146"/>
      <c r="C748" s="496" t="s">
        <v>17</v>
      </c>
      <c r="D748" s="496"/>
      <c r="E748" s="496"/>
      <c r="F748" s="497"/>
      <c r="G748" s="517">
        <v>423</v>
      </c>
      <c r="H748" s="517"/>
      <c r="I748" s="517"/>
      <c r="J748" s="517"/>
      <c r="K748" s="517">
        <v>249</v>
      </c>
      <c r="L748" s="517"/>
      <c r="M748" s="517"/>
      <c r="N748" s="517"/>
      <c r="O748" s="517">
        <v>174</v>
      </c>
      <c r="P748" s="518"/>
      <c r="Q748" s="518"/>
      <c r="R748" s="518"/>
      <c r="S748" s="536">
        <v>515</v>
      </c>
      <c r="T748" s="536"/>
      <c r="U748" s="536"/>
      <c r="V748" s="536"/>
      <c r="W748" s="536">
        <v>257</v>
      </c>
      <c r="X748" s="536"/>
      <c r="Y748" s="536"/>
      <c r="Z748" s="536"/>
      <c r="AA748" s="536">
        <v>258</v>
      </c>
      <c r="AB748" s="765"/>
      <c r="AC748" s="765"/>
      <c r="AD748" s="766"/>
    </row>
    <row r="749" spans="1:30" ht="15" customHeight="1">
      <c r="A749" s="75"/>
      <c r="B749" s="146"/>
      <c r="C749" s="496" t="s">
        <v>18</v>
      </c>
      <c r="D749" s="496"/>
      <c r="E749" s="496"/>
      <c r="F749" s="497"/>
      <c r="G749" s="517">
        <v>299</v>
      </c>
      <c r="H749" s="517"/>
      <c r="I749" s="517"/>
      <c r="J749" s="517"/>
      <c r="K749" s="517">
        <v>179</v>
      </c>
      <c r="L749" s="517"/>
      <c r="M749" s="517"/>
      <c r="N749" s="517"/>
      <c r="O749" s="517">
        <v>120</v>
      </c>
      <c r="P749" s="518"/>
      <c r="Q749" s="518"/>
      <c r="R749" s="518"/>
      <c r="S749" s="536">
        <v>381</v>
      </c>
      <c r="T749" s="536"/>
      <c r="U749" s="536"/>
      <c r="V749" s="536"/>
      <c r="W749" s="536">
        <v>216</v>
      </c>
      <c r="X749" s="536"/>
      <c r="Y749" s="536"/>
      <c r="Z749" s="536"/>
      <c r="AA749" s="536">
        <v>165</v>
      </c>
      <c r="AB749" s="765"/>
      <c r="AC749" s="765"/>
      <c r="AD749" s="766"/>
    </row>
    <row r="750" spans="1:30" ht="15" customHeight="1">
      <c r="A750" s="75"/>
      <c r="B750" s="146"/>
      <c r="C750" s="496" t="s">
        <v>19</v>
      </c>
      <c r="D750" s="496"/>
      <c r="E750" s="496"/>
      <c r="F750" s="497"/>
      <c r="G750" s="517">
        <v>645</v>
      </c>
      <c r="H750" s="517"/>
      <c r="I750" s="517"/>
      <c r="J750" s="517"/>
      <c r="K750" s="517">
        <v>534</v>
      </c>
      <c r="L750" s="517"/>
      <c r="M750" s="517"/>
      <c r="N750" s="517"/>
      <c r="O750" s="517">
        <v>111</v>
      </c>
      <c r="P750" s="518"/>
      <c r="Q750" s="518"/>
      <c r="R750" s="518"/>
      <c r="S750" s="536">
        <v>649</v>
      </c>
      <c r="T750" s="536"/>
      <c r="U750" s="536"/>
      <c r="V750" s="536"/>
      <c r="W750" s="536">
        <v>522</v>
      </c>
      <c r="X750" s="536"/>
      <c r="Y750" s="536"/>
      <c r="Z750" s="536"/>
      <c r="AA750" s="536">
        <v>127</v>
      </c>
      <c r="AB750" s="765"/>
      <c r="AC750" s="765"/>
      <c r="AD750" s="766"/>
    </row>
    <row r="751" spans="1:30" ht="15" customHeight="1">
      <c r="A751" s="75"/>
      <c r="B751" s="146"/>
      <c r="C751" s="496" t="s">
        <v>20</v>
      </c>
      <c r="D751" s="496"/>
      <c r="E751" s="496"/>
      <c r="F751" s="497"/>
      <c r="G751" s="517">
        <v>150</v>
      </c>
      <c r="H751" s="517"/>
      <c r="I751" s="517"/>
      <c r="J751" s="517"/>
      <c r="K751" s="517">
        <v>100</v>
      </c>
      <c r="L751" s="517"/>
      <c r="M751" s="517"/>
      <c r="N751" s="517"/>
      <c r="O751" s="517">
        <v>50</v>
      </c>
      <c r="P751" s="518"/>
      <c r="Q751" s="518"/>
      <c r="R751" s="518"/>
      <c r="S751" s="536">
        <v>164</v>
      </c>
      <c r="T751" s="536"/>
      <c r="U751" s="536"/>
      <c r="V751" s="536"/>
      <c r="W751" s="536">
        <v>83</v>
      </c>
      <c r="X751" s="536"/>
      <c r="Y751" s="536"/>
      <c r="Z751" s="536"/>
      <c r="AA751" s="536">
        <v>81</v>
      </c>
      <c r="AB751" s="765"/>
      <c r="AC751" s="765"/>
      <c r="AD751" s="766"/>
    </row>
    <row r="752" spans="1:30" ht="15" customHeight="1">
      <c r="A752" s="75"/>
      <c r="B752" s="146"/>
      <c r="C752" s="496" t="s">
        <v>21</v>
      </c>
      <c r="D752" s="496"/>
      <c r="E752" s="496"/>
      <c r="F752" s="497"/>
      <c r="G752" s="517">
        <v>779</v>
      </c>
      <c r="H752" s="517"/>
      <c r="I752" s="517"/>
      <c r="J752" s="517"/>
      <c r="K752" s="517">
        <v>715</v>
      </c>
      <c r="L752" s="517"/>
      <c r="M752" s="517"/>
      <c r="N752" s="517"/>
      <c r="O752" s="517">
        <v>64</v>
      </c>
      <c r="P752" s="518"/>
      <c r="Q752" s="518"/>
      <c r="R752" s="518"/>
      <c r="S752" s="536">
        <v>797</v>
      </c>
      <c r="T752" s="536"/>
      <c r="U752" s="536"/>
      <c r="V752" s="536"/>
      <c r="W752" s="536">
        <v>706</v>
      </c>
      <c r="X752" s="536"/>
      <c r="Y752" s="536"/>
      <c r="Z752" s="536"/>
      <c r="AA752" s="536">
        <v>91</v>
      </c>
      <c r="AB752" s="765"/>
      <c r="AC752" s="765"/>
      <c r="AD752" s="766"/>
    </row>
    <row r="753" spans="1:30" ht="15" customHeight="1">
      <c r="A753" s="75"/>
      <c r="B753" s="146"/>
      <c r="C753" s="496" t="s">
        <v>359</v>
      </c>
      <c r="D753" s="496"/>
      <c r="E753" s="496"/>
      <c r="F753" s="497"/>
      <c r="G753" s="517">
        <v>640</v>
      </c>
      <c r="H753" s="517"/>
      <c r="I753" s="517"/>
      <c r="J753" s="517"/>
      <c r="K753" s="517">
        <v>588</v>
      </c>
      <c r="L753" s="517"/>
      <c r="M753" s="517"/>
      <c r="N753" s="517"/>
      <c r="O753" s="517">
        <v>52</v>
      </c>
      <c r="P753" s="518"/>
      <c r="Q753" s="518"/>
      <c r="R753" s="518"/>
      <c r="S753" s="536">
        <v>687</v>
      </c>
      <c r="T753" s="536"/>
      <c r="U753" s="536"/>
      <c r="V753" s="536"/>
      <c r="W753" s="536">
        <v>628</v>
      </c>
      <c r="X753" s="536"/>
      <c r="Y753" s="536"/>
      <c r="Z753" s="536"/>
      <c r="AA753" s="536">
        <v>59</v>
      </c>
      <c r="AB753" s="765"/>
      <c r="AC753" s="765"/>
      <c r="AD753" s="766"/>
    </row>
    <row r="754" spans="1:30" ht="15" customHeight="1">
      <c r="A754" s="75"/>
      <c r="B754" s="146"/>
      <c r="C754" s="496" t="s">
        <v>23</v>
      </c>
      <c r="D754" s="496"/>
      <c r="E754" s="496"/>
      <c r="F754" s="497"/>
      <c r="G754" s="517">
        <v>189</v>
      </c>
      <c r="H754" s="517"/>
      <c r="I754" s="517"/>
      <c r="J754" s="517"/>
      <c r="K754" s="517">
        <v>140</v>
      </c>
      <c r="L754" s="517"/>
      <c r="M754" s="517"/>
      <c r="N754" s="517"/>
      <c r="O754" s="517">
        <v>49</v>
      </c>
      <c r="P754" s="518"/>
      <c r="Q754" s="518"/>
      <c r="R754" s="518"/>
      <c r="S754" s="536">
        <v>235</v>
      </c>
      <c r="T754" s="536"/>
      <c r="U754" s="536"/>
      <c r="V754" s="536"/>
      <c r="W754" s="536">
        <v>178</v>
      </c>
      <c r="X754" s="536"/>
      <c r="Y754" s="536"/>
      <c r="Z754" s="536"/>
      <c r="AA754" s="536">
        <v>57</v>
      </c>
      <c r="AB754" s="765"/>
      <c r="AC754" s="765"/>
      <c r="AD754" s="766"/>
    </row>
    <row r="755" spans="1:30" ht="15" customHeight="1">
      <c r="A755" s="75"/>
      <c r="B755" s="146"/>
      <c r="C755" s="496" t="s">
        <v>24</v>
      </c>
      <c r="D755" s="496"/>
      <c r="E755" s="496"/>
      <c r="F755" s="497"/>
      <c r="G755" s="517">
        <v>1127</v>
      </c>
      <c r="H755" s="517"/>
      <c r="I755" s="517"/>
      <c r="J755" s="517"/>
      <c r="K755" s="517">
        <v>944</v>
      </c>
      <c r="L755" s="517"/>
      <c r="M755" s="517"/>
      <c r="N755" s="517"/>
      <c r="O755" s="517">
        <v>183</v>
      </c>
      <c r="P755" s="518"/>
      <c r="Q755" s="518"/>
      <c r="R755" s="518"/>
      <c r="S755" s="536">
        <v>1195</v>
      </c>
      <c r="T755" s="536"/>
      <c r="U755" s="536"/>
      <c r="V755" s="536"/>
      <c r="W755" s="536">
        <v>987</v>
      </c>
      <c r="X755" s="536"/>
      <c r="Y755" s="536"/>
      <c r="Z755" s="536"/>
      <c r="AA755" s="536">
        <v>208</v>
      </c>
      <c r="AB755" s="765"/>
      <c r="AC755" s="765"/>
      <c r="AD755" s="766"/>
    </row>
    <row r="756" spans="1:30" ht="15" customHeight="1">
      <c r="A756" s="75"/>
      <c r="B756" s="146"/>
      <c r="C756" s="496" t="s">
        <v>25</v>
      </c>
      <c r="D756" s="496"/>
      <c r="E756" s="496"/>
      <c r="F756" s="497"/>
      <c r="G756" s="517">
        <v>124</v>
      </c>
      <c r="H756" s="517"/>
      <c r="I756" s="517"/>
      <c r="J756" s="517"/>
      <c r="K756" s="517">
        <v>109</v>
      </c>
      <c r="L756" s="517"/>
      <c r="M756" s="517"/>
      <c r="N756" s="517"/>
      <c r="O756" s="517">
        <v>15</v>
      </c>
      <c r="P756" s="518"/>
      <c r="Q756" s="518"/>
      <c r="R756" s="518"/>
      <c r="S756" s="536">
        <v>147</v>
      </c>
      <c r="T756" s="536"/>
      <c r="U756" s="536"/>
      <c r="V756" s="536"/>
      <c r="W756" s="536">
        <v>124</v>
      </c>
      <c r="X756" s="536"/>
      <c r="Y756" s="536"/>
      <c r="Z756" s="536"/>
      <c r="AA756" s="536">
        <v>23</v>
      </c>
      <c r="AB756" s="765"/>
      <c r="AC756" s="765"/>
      <c r="AD756" s="766"/>
    </row>
    <row r="757" spans="1:30" ht="15" customHeight="1">
      <c r="A757" s="75"/>
      <c r="B757" s="146"/>
      <c r="C757" s="496" t="s">
        <v>26</v>
      </c>
      <c r="D757" s="496"/>
      <c r="E757" s="496"/>
      <c r="F757" s="497"/>
      <c r="G757" s="517">
        <v>75</v>
      </c>
      <c r="H757" s="517"/>
      <c r="I757" s="517"/>
      <c r="J757" s="517"/>
      <c r="K757" s="517">
        <v>58</v>
      </c>
      <c r="L757" s="517"/>
      <c r="M757" s="517"/>
      <c r="N757" s="517"/>
      <c r="O757" s="517">
        <v>17</v>
      </c>
      <c r="P757" s="518"/>
      <c r="Q757" s="518"/>
      <c r="R757" s="518"/>
      <c r="S757" s="536">
        <v>109</v>
      </c>
      <c r="T757" s="536"/>
      <c r="U757" s="536"/>
      <c r="V757" s="536"/>
      <c r="W757" s="536">
        <v>64</v>
      </c>
      <c r="X757" s="536"/>
      <c r="Y757" s="536"/>
      <c r="Z757" s="536"/>
      <c r="AA757" s="536">
        <v>45</v>
      </c>
      <c r="AB757" s="765"/>
      <c r="AC757" s="765"/>
      <c r="AD757" s="766"/>
    </row>
    <row r="758" spans="1:30" ht="15" customHeight="1">
      <c r="A758" s="75"/>
      <c r="B758" s="379" t="s">
        <v>72</v>
      </c>
      <c r="C758" s="379"/>
      <c r="D758" s="379"/>
      <c r="E758" s="379"/>
      <c r="F758" s="385"/>
      <c r="G758" s="517">
        <v>9</v>
      </c>
      <c r="H758" s="517"/>
      <c r="I758" s="517"/>
      <c r="J758" s="517"/>
      <c r="K758" s="517">
        <v>9</v>
      </c>
      <c r="L758" s="517"/>
      <c r="M758" s="517"/>
      <c r="N758" s="517"/>
      <c r="O758" s="527" t="s">
        <v>513</v>
      </c>
      <c r="P758" s="527"/>
      <c r="Q758" s="527"/>
      <c r="R758" s="527"/>
      <c r="S758" s="536">
        <v>7</v>
      </c>
      <c r="T758" s="536"/>
      <c r="U758" s="536"/>
      <c r="V758" s="536"/>
      <c r="W758" s="536">
        <v>7</v>
      </c>
      <c r="X758" s="536"/>
      <c r="Y758" s="536"/>
      <c r="Z758" s="536"/>
      <c r="AA758" s="742"/>
      <c r="AB758" s="742"/>
      <c r="AC758" s="742"/>
      <c r="AD758" s="743"/>
    </row>
    <row r="759" spans="1:30" ht="15" customHeight="1">
      <c r="A759" s="75"/>
      <c r="B759" s="379" t="s">
        <v>73</v>
      </c>
      <c r="C759" s="379"/>
      <c r="D759" s="379"/>
      <c r="E759" s="379"/>
      <c r="F759" s="385"/>
      <c r="G759" s="517">
        <v>1182</v>
      </c>
      <c r="H759" s="517"/>
      <c r="I759" s="517"/>
      <c r="J759" s="517"/>
      <c r="K759" s="517">
        <v>1004</v>
      </c>
      <c r="L759" s="517"/>
      <c r="M759" s="517"/>
      <c r="N759" s="517"/>
      <c r="O759" s="517">
        <v>178</v>
      </c>
      <c r="P759" s="518"/>
      <c r="Q759" s="518"/>
      <c r="R759" s="518"/>
      <c r="S759" s="536">
        <v>1337</v>
      </c>
      <c r="T759" s="536"/>
      <c r="U759" s="536"/>
      <c r="V759" s="536"/>
      <c r="W759" s="536">
        <v>1076</v>
      </c>
      <c r="X759" s="536"/>
      <c r="Y759" s="536"/>
      <c r="Z759" s="536"/>
      <c r="AA759" s="536">
        <v>261</v>
      </c>
      <c r="AB759" s="765"/>
      <c r="AC759" s="765"/>
      <c r="AD759" s="766"/>
    </row>
    <row r="760" spans="1:30" ht="15" customHeight="1">
      <c r="A760" s="75"/>
      <c r="B760" s="379" t="s">
        <v>74</v>
      </c>
      <c r="C760" s="379"/>
      <c r="D760" s="379"/>
      <c r="E760" s="379"/>
      <c r="F760" s="385"/>
      <c r="G760" s="517">
        <v>32</v>
      </c>
      <c r="H760" s="517"/>
      <c r="I760" s="517"/>
      <c r="J760" s="517"/>
      <c r="K760" s="517">
        <v>23</v>
      </c>
      <c r="L760" s="517"/>
      <c r="M760" s="517"/>
      <c r="N760" s="517"/>
      <c r="O760" s="517">
        <v>9</v>
      </c>
      <c r="P760" s="518"/>
      <c r="Q760" s="518"/>
      <c r="R760" s="518"/>
      <c r="S760" s="536">
        <v>32</v>
      </c>
      <c r="T760" s="536"/>
      <c r="U760" s="536"/>
      <c r="V760" s="536"/>
      <c r="W760" s="536">
        <v>22</v>
      </c>
      <c r="X760" s="536"/>
      <c r="Y760" s="536"/>
      <c r="Z760" s="536"/>
      <c r="AA760" s="536">
        <v>10</v>
      </c>
      <c r="AB760" s="765"/>
      <c r="AC760" s="765"/>
      <c r="AD760" s="766"/>
    </row>
    <row r="761" spans="1:30" ht="15" customHeight="1">
      <c r="A761" s="75"/>
      <c r="B761" s="379" t="s">
        <v>75</v>
      </c>
      <c r="C761" s="379"/>
      <c r="D761" s="379"/>
      <c r="E761" s="379"/>
      <c r="F761" s="385"/>
      <c r="G761" s="517">
        <v>1174</v>
      </c>
      <c r="H761" s="517"/>
      <c r="I761" s="517"/>
      <c r="J761" s="517"/>
      <c r="K761" s="517">
        <v>1006</v>
      </c>
      <c r="L761" s="517"/>
      <c r="M761" s="517"/>
      <c r="N761" s="517"/>
      <c r="O761" s="517">
        <v>168</v>
      </c>
      <c r="P761" s="518"/>
      <c r="Q761" s="518"/>
      <c r="R761" s="518"/>
      <c r="S761" s="536">
        <v>1313</v>
      </c>
      <c r="T761" s="536"/>
      <c r="U761" s="536"/>
      <c r="V761" s="536"/>
      <c r="W761" s="536">
        <v>1131</v>
      </c>
      <c r="X761" s="536"/>
      <c r="Y761" s="536"/>
      <c r="Z761" s="536"/>
      <c r="AA761" s="536">
        <v>182</v>
      </c>
      <c r="AB761" s="765"/>
      <c r="AC761" s="765"/>
      <c r="AD761" s="766"/>
    </row>
    <row r="762" spans="1:30" ht="15" customHeight="1">
      <c r="A762" s="75"/>
      <c r="B762" s="379" t="s">
        <v>76</v>
      </c>
      <c r="C762" s="379"/>
      <c r="D762" s="379"/>
      <c r="E762" s="379"/>
      <c r="F762" s="385"/>
      <c r="G762" s="517">
        <v>35</v>
      </c>
      <c r="H762" s="517"/>
      <c r="I762" s="517"/>
      <c r="J762" s="517"/>
      <c r="K762" s="517">
        <v>34</v>
      </c>
      <c r="L762" s="517"/>
      <c r="M762" s="517"/>
      <c r="N762" s="517"/>
      <c r="O762" s="517">
        <v>1</v>
      </c>
      <c r="P762" s="518"/>
      <c r="Q762" s="518"/>
      <c r="R762" s="518"/>
      <c r="S762" s="536">
        <v>56</v>
      </c>
      <c r="T762" s="536"/>
      <c r="U762" s="536"/>
      <c r="V762" s="536"/>
      <c r="W762" s="536">
        <v>50</v>
      </c>
      <c r="X762" s="536"/>
      <c r="Y762" s="536"/>
      <c r="Z762" s="536"/>
      <c r="AA762" s="536">
        <v>6</v>
      </c>
      <c r="AB762" s="765"/>
      <c r="AC762" s="765"/>
      <c r="AD762" s="766"/>
    </row>
    <row r="763" spans="1:30" ht="15" customHeight="1">
      <c r="A763" s="75"/>
      <c r="B763" s="379" t="s">
        <v>77</v>
      </c>
      <c r="C763" s="379"/>
      <c r="D763" s="379"/>
      <c r="E763" s="379"/>
      <c r="F763" s="385"/>
      <c r="G763" s="517">
        <v>133</v>
      </c>
      <c r="H763" s="517"/>
      <c r="I763" s="517"/>
      <c r="J763" s="517"/>
      <c r="K763" s="517">
        <v>131</v>
      </c>
      <c r="L763" s="517"/>
      <c r="M763" s="517"/>
      <c r="N763" s="517"/>
      <c r="O763" s="517">
        <v>2</v>
      </c>
      <c r="P763" s="518"/>
      <c r="Q763" s="518"/>
      <c r="R763" s="518"/>
      <c r="S763" s="536">
        <v>132</v>
      </c>
      <c r="T763" s="536"/>
      <c r="U763" s="536"/>
      <c r="V763" s="536"/>
      <c r="W763" s="536">
        <v>120</v>
      </c>
      <c r="X763" s="536"/>
      <c r="Y763" s="536"/>
      <c r="Z763" s="536"/>
      <c r="AA763" s="536">
        <v>12</v>
      </c>
      <c r="AB763" s="765"/>
      <c r="AC763" s="765"/>
      <c r="AD763" s="766"/>
    </row>
    <row r="764" spans="1:30" ht="15" customHeight="1">
      <c r="A764" s="75"/>
      <c r="B764" s="379" t="s">
        <v>78</v>
      </c>
      <c r="C764" s="379"/>
      <c r="D764" s="379"/>
      <c r="E764" s="379"/>
      <c r="F764" s="385"/>
      <c r="G764" s="517">
        <v>1112</v>
      </c>
      <c r="H764" s="517"/>
      <c r="I764" s="517"/>
      <c r="J764" s="517"/>
      <c r="K764" s="517">
        <v>1073</v>
      </c>
      <c r="L764" s="517"/>
      <c r="M764" s="517"/>
      <c r="N764" s="517"/>
      <c r="O764" s="517">
        <v>39</v>
      </c>
      <c r="P764" s="518"/>
      <c r="Q764" s="518"/>
      <c r="R764" s="518"/>
      <c r="S764" s="536">
        <v>1317</v>
      </c>
      <c r="T764" s="536"/>
      <c r="U764" s="536"/>
      <c r="V764" s="536"/>
      <c r="W764" s="536">
        <v>1266</v>
      </c>
      <c r="X764" s="536"/>
      <c r="Y764" s="536"/>
      <c r="Z764" s="536"/>
      <c r="AA764" s="536">
        <v>51</v>
      </c>
      <c r="AB764" s="765"/>
      <c r="AC764" s="765"/>
      <c r="AD764" s="766"/>
    </row>
    <row r="765" spans="1:30" ht="15" customHeight="1">
      <c r="A765" s="75"/>
      <c r="B765" s="379" t="s">
        <v>255</v>
      </c>
      <c r="C765" s="379"/>
      <c r="D765" s="379"/>
      <c r="E765" s="379"/>
      <c r="F765" s="385"/>
      <c r="G765" s="517">
        <v>10</v>
      </c>
      <c r="H765" s="517"/>
      <c r="I765" s="517"/>
      <c r="J765" s="517"/>
      <c r="K765" s="517">
        <v>2</v>
      </c>
      <c r="L765" s="517"/>
      <c r="M765" s="517"/>
      <c r="N765" s="517"/>
      <c r="O765" s="517">
        <v>8</v>
      </c>
      <c r="P765" s="517"/>
      <c r="Q765" s="517"/>
      <c r="R765" s="517"/>
      <c r="S765" s="536">
        <v>19</v>
      </c>
      <c r="T765" s="536"/>
      <c r="U765" s="536"/>
      <c r="V765" s="536"/>
      <c r="W765" s="536">
        <v>12</v>
      </c>
      <c r="X765" s="536"/>
      <c r="Y765" s="536"/>
      <c r="Z765" s="536"/>
      <c r="AA765" s="536">
        <v>7</v>
      </c>
      <c r="AB765" s="536"/>
      <c r="AC765" s="536"/>
      <c r="AD765" s="779"/>
    </row>
    <row r="766" spans="1:30" ht="15" customHeight="1">
      <c r="A766" s="75"/>
      <c r="B766" s="379" t="s">
        <v>239</v>
      </c>
      <c r="C766" s="379"/>
      <c r="D766" s="379"/>
      <c r="E766" s="379"/>
      <c r="F766" s="385"/>
      <c r="G766" s="517">
        <v>771</v>
      </c>
      <c r="H766" s="517"/>
      <c r="I766" s="517"/>
      <c r="J766" s="517"/>
      <c r="K766" s="517">
        <v>566</v>
      </c>
      <c r="L766" s="517"/>
      <c r="M766" s="517"/>
      <c r="N766" s="517"/>
      <c r="O766" s="517">
        <v>205</v>
      </c>
      <c r="P766" s="518"/>
      <c r="Q766" s="518"/>
      <c r="R766" s="518"/>
      <c r="S766" s="536">
        <v>769</v>
      </c>
      <c r="T766" s="536"/>
      <c r="U766" s="536"/>
      <c r="V766" s="536"/>
      <c r="W766" s="536">
        <v>596</v>
      </c>
      <c r="X766" s="536"/>
      <c r="Y766" s="536"/>
      <c r="Z766" s="536"/>
      <c r="AA766" s="536">
        <v>173</v>
      </c>
      <c r="AB766" s="765"/>
      <c r="AC766" s="765"/>
      <c r="AD766" s="766"/>
    </row>
    <row r="767" spans="1:30" ht="15" customHeight="1">
      <c r="A767" s="75"/>
      <c r="B767" s="379" t="s">
        <v>79</v>
      </c>
      <c r="C767" s="379"/>
      <c r="D767" s="379"/>
      <c r="E767" s="379"/>
      <c r="F767" s="385"/>
      <c r="G767" s="517">
        <v>17</v>
      </c>
      <c r="H767" s="517"/>
      <c r="I767" s="517"/>
      <c r="J767" s="517"/>
      <c r="K767" s="517">
        <v>17</v>
      </c>
      <c r="L767" s="517"/>
      <c r="M767" s="517"/>
      <c r="N767" s="517"/>
      <c r="O767" s="527" t="s">
        <v>489</v>
      </c>
      <c r="P767" s="527"/>
      <c r="Q767" s="527"/>
      <c r="R767" s="527"/>
      <c r="S767" s="536">
        <v>21</v>
      </c>
      <c r="T767" s="536"/>
      <c r="U767" s="536"/>
      <c r="V767" s="536"/>
      <c r="W767" s="536">
        <v>21</v>
      </c>
      <c r="X767" s="536"/>
      <c r="Y767" s="536"/>
      <c r="Z767" s="536"/>
      <c r="AA767" s="742" t="s">
        <v>489</v>
      </c>
      <c r="AB767" s="742"/>
      <c r="AC767" s="742"/>
      <c r="AD767" s="743"/>
    </row>
    <row r="768" spans="1:30" ht="15" customHeight="1">
      <c r="A768" s="75"/>
      <c r="B768" s="379" t="s">
        <v>27</v>
      </c>
      <c r="C768" s="379"/>
      <c r="D768" s="379"/>
      <c r="E768" s="379"/>
      <c r="F768" s="385"/>
      <c r="G768" s="517">
        <v>661</v>
      </c>
      <c r="H768" s="517"/>
      <c r="I768" s="517"/>
      <c r="J768" s="517"/>
      <c r="K768" s="517">
        <v>602</v>
      </c>
      <c r="L768" s="517"/>
      <c r="M768" s="517"/>
      <c r="N768" s="517"/>
      <c r="O768" s="517">
        <v>59</v>
      </c>
      <c r="P768" s="518"/>
      <c r="Q768" s="518"/>
      <c r="R768" s="518"/>
      <c r="S768" s="536">
        <v>734</v>
      </c>
      <c r="T768" s="536"/>
      <c r="U768" s="536"/>
      <c r="V768" s="536"/>
      <c r="W768" s="536">
        <v>659</v>
      </c>
      <c r="X768" s="536"/>
      <c r="Y768" s="536"/>
      <c r="Z768" s="536"/>
      <c r="AA768" s="536">
        <v>75</v>
      </c>
      <c r="AB768" s="765"/>
      <c r="AC768" s="765"/>
      <c r="AD768" s="766"/>
    </row>
    <row r="769" spans="1:34" ht="15" customHeight="1">
      <c r="A769" s="75"/>
      <c r="B769" s="379" t="s">
        <v>80</v>
      </c>
      <c r="C769" s="379"/>
      <c r="D769" s="379"/>
      <c r="E769" s="379"/>
      <c r="F769" s="385"/>
      <c r="G769" s="517">
        <v>244</v>
      </c>
      <c r="H769" s="517"/>
      <c r="I769" s="517"/>
      <c r="J769" s="517"/>
      <c r="K769" s="517">
        <v>244</v>
      </c>
      <c r="L769" s="517"/>
      <c r="M769" s="517"/>
      <c r="N769" s="517"/>
      <c r="O769" s="527" t="s">
        <v>489</v>
      </c>
      <c r="P769" s="527"/>
      <c r="Q769" s="527"/>
      <c r="R769" s="527"/>
      <c r="S769" s="536">
        <v>246</v>
      </c>
      <c r="T769" s="536"/>
      <c r="U769" s="536"/>
      <c r="V769" s="536"/>
      <c r="W769" s="536">
        <v>246</v>
      </c>
      <c r="X769" s="536"/>
      <c r="Y769" s="536"/>
      <c r="Z769" s="536"/>
      <c r="AA769" s="742" t="s">
        <v>489</v>
      </c>
      <c r="AB769" s="742"/>
      <c r="AC769" s="742"/>
      <c r="AD769" s="743"/>
    </row>
    <row r="770" spans="1:34" ht="15" customHeight="1">
      <c r="A770" s="75"/>
      <c r="B770" s="379" t="s">
        <v>81</v>
      </c>
      <c r="C770" s="379"/>
      <c r="D770" s="379"/>
      <c r="E770" s="379"/>
      <c r="F770" s="385"/>
      <c r="G770" s="517">
        <v>351</v>
      </c>
      <c r="H770" s="517"/>
      <c r="I770" s="517"/>
      <c r="J770" s="517"/>
      <c r="K770" s="517">
        <v>351</v>
      </c>
      <c r="L770" s="517"/>
      <c r="M770" s="517"/>
      <c r="N770" s="517"/>
      <c r="O770" s="527" t="s">
        <v>489</v>
      </c>
      <c r="P770" s="527"/>
      <c r="Q770" s="527"/>
      <c r="R770" s="527"/>
      <c r="S770" s="536">
        <v>403</v>
      </c>
      <c r="T770" s="536"/>
      <c r="U770" s="536"/>
      <c r="V770" s="536"/>
      <c r="W770" s="536">
        <v>403</v>
      </c>
      <c r="X770" s="536"/>
      <c r="Y770" s="536"/>
      <c r="Z770" s="536"/>
      <c r="AA770" s="742" t="s">
        <v>489</v>
      </c>
      <c r="AB770" s="742"/>
      <c r="AC770" s="742"/>
      <c r="AD770" s="743"/>
    </row>
    <row r="771" spans="1:34" ht="15" customHeight="1">
      <c r="A771" s="75"/>
      <c r="B771" s="379" t="s">
        <v>28</v>
      </c>
      <c r="C771" s="379"/>
      <c r="D771" s="379"/>
      <c r="E771" s="379"/>
      <c r="F771" s="385"/>
      <c r="G771" s="517">
        <v>9</v>
      </c>
      <c r="H771" s="517"/>
      <c r="I771" s="517"/>
      <c r="J771" s="517"/>
      <c r="K771" s="517">
        <v>9</v>
      </c>
      <c r="L771" s="517"/>
      <c r="M771" s="517"/>
      <c r="N771" s="517"/>
      <c r="O771" s="527" t="s">
        <v>489</v>
      </c>
      <c r="P771" s="527"/>
      <c r="Q771" s="527"/>
      <c r="R771" s="527"/>
      <c r="S771" s="536">
        <v>16</v>
      </c>
      <c r="T771" s="536"/>
      <c r="U771" s="536"/>
      <c r="V771" s="536"/>
      <c r="W771" s="536">
        <v>16</v>
      </c>
      <c r="X771" s="536"/>
      <c r="Y771" s="536"/>
      <c r="Z771" s="536"/>
      <c r="AA771" s="742" t="s">
        <v>489</v>
      </c>
      <c r="AB771" s="742"/>
      <c r="AC771" s="742"/>
      <c r="AD771" s="743"/>
    </row>
    <row r="772" spans="1:34" ht="15" customHeight="1">
      <c r="A772" s="75"/>
      <c r="B772" s="379" t="s">
        <v>83</v>
      </c>
      <c r="C772" s="379"/>
      <c r="D772" s="379"/>
      <c r="E772" s="379"/>
      <c r="F772" s="385"/>
      <c r="G772" s="517">
        <v>472</v>
      </c>
      <c r="H772" s="517"/>
      <c r="I772" s="517"/>
      <c r="J772" s="517"/>
      <c r="K772" s="517">
        <v>418</v>
      </c>
      <c r="L772" s="517"/>
      <c r="M772" s="517"/>
      <c r="N772" s="517"/>
      <c r="O772" s="517">
        <v>54</v>
      </c>
      <c r="P772" s="518"/>
      <c r="Q772" s="518"/>
      <c r="R772" s="518"/>
      <c r="S772" s="536">
        <v>628</v>
      </c>
      <c r="T772" s="536"/>
      <c r="U772" s="536"/>
      <c r="V772" s="536"/>
      <c r="W772" s="536">
        <v>573</v>
      </c>
      <c r="X772" s="536"/>
      <c r="Y772" s="536"/>
      <c r="Z772" s="536"/>
      <c r="AA772" s="536">
        <v>55</v>
      </c>
      <c r="AB772" s="765"/>
      <c r="AC772" s="765"/>
      <c r="AD772" s="766"/>
    </row>
    <row r="773" spans="1:34" ht="15" customHeight="1">
      <c r="A773" s="75"/>
      <c r="B773" s="173" t="s">
        <v>29</v>
      </c>
      <c r="C773" s="173"/>
      <c r="D773" s="173"/>
      <c r="E773" s="173"/>
      <c r="F773" s="174"/>
      <c r="G773" s="517">
        <v>21</v>
      </c>
      <c r="H773" s="517"/>
      <c r="I773" s="517"/>
      <c r="J773" s="517"/>
      <c r="K773" s="517">
        <v>20</v>
      </c>
      <c r="L773" s="517"/>
      <c r="M773" s="517"/>
      <c r="N773" s="517"/>
      <c r="O773" s="517">
        <v>1</v>
      </c>
      <c r="P773" s="518"/>
      <c r="Q773" s="518"/>
      <c r="R773" s="518"/>
      <c r="S773" s="536">
        <v>21</v>
      </c>
      <c r="T773" s="536"/>
      <c r="U773" s="536"/>
      <c r="V773" s="536"/>
      <c r="W773" s="536">
        <v>19</v>
      </c>
      <c r="X773" s="536"/>
      <c r="Y773" s="536"/>
      <c r="Z773" s="536"/>
      <c r="AA773" s="536">
        <v>2</v>
      </c>
      <c r="AB773" s="765"/>
      <c r="AC773" s="765"/>
      <c r="AD773" s="766"/>
    </row>
    <row r="774" spans="1:34" ht="15" customHeight="1">
      <c r="A774" s="378" t="s">
        <v>30</v>
      </c>
      <c r="B774" s="379"/>
      <c r="C774" s="379"/>
      <c r="D774" s="379"/>
      <c r="E774" s="379"/>
      <c r="F774" s="385"/>
      <c r="G774" s="517">
        <v>7155</v>
      </c>
      <c r="H774" s="517"/>
      <c r="I774" s="517"/>
      <c r="J774" s="517"/>
      <c r="K774" s="517">
        <v>6556</v>
      </c>
      <c r="L774" s="517"/>
      <c r="M774" s="517"/>
      <c r="N774" s="517"/>
      <c r="O774" s="517">
        <v>599</v>
      </c>
      <c r="P774" s="518"/>
      <c r="Q774" s="518"/>
      <c r="R774" s="518"/>
      <c r="S774" s="536">
        <v>7087</v>
      </c>
      <c r="T774" s="536"/>
      <c r="U774" s="536"/>
      <c r="V774" s="536"/>
      <c r="W774" s="536">
        <v>6496</v>
      </c>
      <c r="X774" s="536"/>
      <c r="Y774" s="536"/>
      <c r="Z774" s="536"/>
      <c r="AA774" s="536">
        <v>591</v>
      </c>
      <c r="AB774" s="765"/>
      <c r="AC774" s="765"/>
      <c r="AD774" s="766"/>
    </row>
    <row r="775" spans="1:34" ht="15" customHeight="1">
      <c r="A775" s="75"/>
      <c r="B775" s="379" t="s">
        <v>31</v>
      </c>
      <c r="C775" s="379"/>
      <c r="D775" s="379"/>
      <c r="E775" s="379"/>
      <c r="F775" s="385"/>
      <c r="G775" s="517">
        <v>3559</v>
      </c>
      <c r="H775" s="517"/>
      <c r="I775" s="517"/>
      <c r="J775" s="517"/>
      <c r="K775" s="517">
        <v>3401</v>
      </c>
      <c r="L775" s="517"/>
      <c r="M775" s="517"/>
      <c r="N775" s="517"/>
      <c r="O775" s="517">
        <v>158</v>
      </c>
      <c r="P775" s="518"/>
      <c r="Q775" s="518"/>
      <c r="R775" s="518"/>
      <c r="S775" s="536">
        <v>3497</v>
      </c>
      <c r="T775" s="536"/>
      <c r="U775" s="536"/>
      <c r="V775" s="536"/>
      <c r="W775" s="536">
        <v>3360</v>
      </c>
      <c r="X775" s="536"/>
      <c r="Y775" s="536"/>
      <c r="Z775" s="536"/>
      <c r="AA775" s="536">
        <v>137</v>
      </c>
      <c r="AB775" s="765"/>
      <c r="AC775" s="765"/>
      <c r="AD775" s="766"/>
    </row>
    <row r="776" spans="1:34" ht="15" customHeight="1">
      <c r="A776" s="75"/>
      <c r="B776" s="379" t="s">
        <v>32</v>
      </c>
      <c r="C776" s="379"/>
      <c r="D776" s="379"/>
      <c r="E776" s="379"/>
      <c r="F776" s="385"/>
      <c r="G776" s="517">
        <v>1627</v>
      </c>
      <c r="H776" s="517"/>
      <c r="I776" s="517"/>
      <c r="J776" s="517"/>
      <c r="K776" s="517">
        <v>1474</v>
      </c>
      <c r="L776" s="517"/>
      <c r="M776" s="517"/>
      <c r="N776" s="517"/>
      <c r="O776" s="517">
        <v>153</v>
      </c>
      <c r="P776" s="518"/>
      <c r="Q776" s="518"/>
      <c r="R776" s="518"/>
      <c r="S776" s="536">
        <v>1613</v>
      </c>
      <c r="T776" s="536"/>
      <c r="U776" s="536"/>
      <c r="V776" s="536"/>
      <c r="W776" s="536">
        <v>1465</v>
      </c>
      <c r="X776" s="536"/>
      <c r="Y776" s="536"/>
      <c r="Z776" s="536"/>
      <c r="AA776" s="536">
        <v>148</v>
      </c>
      <c r="AB776" s="765"/>
      <c r="AC776" s="765"/>
      <c r="AD776" s="766"/>
      <c r="AF776" s="147"/>
      <c r="AG776" s="147"/>
      <c r="AH776" s="147"/>
    </row>
    <row r="777" spans="1:34" ht="15" customHeight="1">
      <c r="A777" s="75"/>
      <c r="B777" s="173" t="s">
        <v>29</v>
      </c>
      <c r="C777" s="173"/>
      <c r="D777" s="173"/>
      <c r="E777" s="173"/>
      <c r="F777" s="174"/>
      <c r="G777" s="517">
        <v>1969</v>
      </c>
      <c r="H777" s="517"/>
      <c r="I777" s="517"/>
      <c r="J777" s="517"/>
      <c r="K777" s="517">
        <v>1681</v>
      </c>
      <c r="L777" s="517"/>
      <c r="M777" s="517"/>
      <c r="N777" s="517"/>
      <c r="O777" s="517">
        <v>288</v>
      </c>
      <c r="P777" s="517"/>
      <c r="Q777" s="517"/>
      <c r="R777" s="517"/>
      <c r="S777" s="536">
        <f>S774-S775-S776</f>
        <v>1977</v>
      </c>
      <c r="T777" s="536"/>
      <c r="U777" s="536"/>
      <c r="V777" s="536"/>
      <c r="W777" s="536">
        <f>W774-W775-W776</f>
        <v>1671</v>
      </c>
      <c r="X777" s="536"/>
      <c r="Y777" s="536"/>
      <c r="Z777" s="536"/>
      <c r="AA777" s="536">
        <f>AA774-AA775-AA776</f>
        <v>306</v>
      </c>
      <c r="AB777" s="536"/>
      <c r="AC777" s="536"/>
      <c r="AD777" s="779"/>
    </row>
    <row r="778" spans="1:34" ht="15" customHeight="1">
      <c r="A778" s="378" t="s">
        <v>33</v>
      </c>
      <c r="B778" s="379"/>
      <c r="C778" s="379"/>
      <c r="D778" s="379"/>
      <c r="E778" s="379"/>
      <c r="F778" s="385"/>
      <c r="G778" s="517">
        <v>969</v>
      </c>
      <c r="H778" s="517"/>
      <c r="I778" s="517"/>
      <c r="J778" s="517"/>
      <c r="K778" s="517">
        <v>750</v>
      </c>
      <c r="L778" s="517"/>
      <c r="M778" s="517"/>
      <c r="N778" s="517"/>
      <c r="O778" s="517">
        <v>219</v>
      </c>
      <c r="P778" s="518"/>
      <c r="Q778" s="518"/>
      <c r="R778" s="518"/>
      <c r="S778" s="536">
        <v>994</v>
      </c>
      <c r="T778" s="536"/>
      <c r="U778" s="536"/>
      <c r="V778" s="536"/>
      <c r="W778" s="536">
        <v>804</v>
      </c>
      <c r="X778" s="536"/>
      <c r="Y778" s="536"/>
      <c r="Z778" s="536"/>
      <c r="AA778" s="536">
        <v>190</v>
      </c>
      <c r="AB778" s="765"/>
      <c r="AC778" s="765"/>
      <c r="AD778" s="766"/>
    </row>
    <row r="779" spans="1:34" ht="15" customHeight="1">
      <c r="A779" s="75"/>
      <c r="B779" s="379" t="s">
        <v>34</v>
      </c>
      <c r="C779" s="379"/>
      <c r="D779" s="379"/>
      <c r="E779" s="379"/>
      <c r="F779" s="385"/>
      <c r="G779" s="517">
        <v>642</v>
      </c>
      <c r="H779" s="517"/>
      <c r="I779" s="517"/>
      <c r="J779" s="517"/>
      <c r="K779" s="517">
        <v>492</v>
      </c>
      <c r="L779" s="517"/>
      <c r="M779" s="517"/>
      <c r="N779" s="517"/>
      <c r="O779" s="517">
        <v>150</v>
      </c>
      <c r="P779" s="518"/>
      <c r="Q779" s="518"/>
      <c r="R779" s="518"/>
      <c r="S779" s="536">
        <v>659</v>
      </c>
      <c r="T779" s="536"/>
      <c r="U779" s="536"/>
      <c r="V779" s="536"/>
      <c r="W779" s="536">
        <v>513</v>
      </c>
      <c r="X779" s="536"/>
      <c r="Y779" s="536"/>
      <c r="Z779" s="536"/>
      <c r="AA779" s="536">
        <v>146</v>
      </c>
      <c r="AB779" s="765"/>
      <c r="AC779" s="765"/>
      <c r="AD779" s="766"/>
    </row>
    <row r="780" spans="1:34" ht="15" customHeight="1">
      <c r="A780" s="75"/>
      <c r="B780" s="379" t="s">
        <v>35</v>
      </c>
      <c r="C780" s="379"/>
      <c r="D780" s="379"/>
      <c r="E780" s="379"/>
      <c r="F780" s="385"/>
      <c r="G780" s="517">
        <v>108</v>
      </c>
      <c r="H780" s="517"/>
      <c r="I780" s="517"/>
      <c r="J780" s="517"/>
      <c r="K780" s="517">
        <v>91</v>
      </c>
      <c r="L780" s="517"/>
      <c r="M780" s="517"/>
      <c r="N780" s="517"/>
      <c r="O780" s="517">
        <v>17</v>
      </c>
      <c r="P780" s="518"/>
      <c r="Q780" s="518"/>
      <c r="R780" s="518"/>
      <c r="S780" s="536">
        <v>128</v>
      </c>
      <c r="T780" s="536"/>
      <c r="U780" s="536"/>
      <c r="V780" s="536"/>
      <c r="W780" s="536">
        <v>115</v>
      </c>
      <c r="X780" s="536"/>
      <c r="Y780" s="536"/>
      <c r="Z780" s="536"/>
      <c r="AA780" s="536">
        <v>13</v>
      </c>
      <c r="AB780" s="765"/>
      <c r="AC780" s="765"/>
      <c r="AD780" s="766"/>
    </row>
    <row r="781" spans="1:34" ht="15" customHeight="1">
      <c r="A781" s="75"/>
      <c r="B781" s="173" t="s">
        <v>29</v>
      </c>
      <c r="C781" s="173"/>
      <c r="D781" s="173"/>
      <c r="E781" s="173"/>
      <c r="F781" s="174"/>
      <c r="G781" s="517">
        <v>219</v>
      </c>
      <c r="H781" s="517"/>
      <c r="I781" s="517"/>
      <c r="J781" s="517"/>
      <c r="K781" s="517">
        <v>167</v>
      </c>
      <c r="L781" s="517"/>
      <c r="M781" s="517"/>
      <c r="N781" s="517"/>
      <c r="O781" s="517">
        <v>52</v>
      </c>
      <c r="P781" s="517"/>
      <c r="Q781" s="517"/>
      <c r="R781" s="517"/>
      <c r="S781" s="536">
        <f>S778-S779-S780</f>
        <v>207</v>
      </c>
      <c r="T781" s="536"/>
      <c r="U781" s="536"/>
      <c r="V781" s="536"/>
      <c r="W781" s="536">
        <f>W778-W779-W780</f>
        <v>176</v>
      </c>
      <c r="X781" s="536"/>
      <c r="Y781" s="536"/>
      <c r="Z781" s="536"/>
      <c r="AA781" s="536">
        <f>AA778-AA779-AA780</f>
        <v>31</v>
      </c>
      <c r="AB781" s="536"/>
      <c r="AC781" s="536"/>
      <c r="AD781" s="779"/>
    </row>
    <row r="782" spans="1:34" ht="15" customHeight="1">
      <c r="A782" s="956" t="s">
        <v>36</v>
      </c>
      <c r="B782" s="957"/>
      <c r="C782" s="957"/>
      <c r="D782" s="957"/>
      <c r="E782" s="957"/>
      <c r="F782" s="958"/>
      <c r="G782" s="535">
        <v>835</v>
      </c>
      <c r="H782" s="535"/>
      <c r="I782" s="535"/>
      <c r="J782" s="535"/>
      <c r="K782" s="535">
        <v>691</v>
      </c>
      <c r="L782" s="535"/>
      <c r="M782" s="535"/>
      <c r="N782" s="535"/>
      <c r="O782" s="535">
        <v>144</v>
      </c>
      <c r="P782" s="535"/>
      <c r="Q782" s="535"/>
      <c r="R782" s="535"/>
      <c r="S782" s="225">
        <f>S743-S745-S774-S778</f>
        <v>1396</v>
      </c>
      <c r="T782" s="225"/>
      <c r="U782" s="225"/>
      <c r="V782" s="225"/>
      <c r="W782" s="225">
        <f>W743-W745-W774-W778</f>
        <v>1145</v>
      </c>
      <c r="X782" s="225"/>
      <c r="Y782" s="225"/>
      <c r="Z782" s="225"/>
      <c r="AA782" s="225">
        <f>AA743-AA745-AA774-AA778</f>
        <v>251</v>
      </c>
      <c r="AB782" s="225"/>
      <c r="AC782" s="225"/>
      <c r="AD782" s="780"/>
    </row>
    <row r="783" spans="1:34" ht="15" customHeight="1">
      <c r="A783" s="17" t="s">
        <v>409</v>
      </c>
      <c r="B783" s="17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42" t="s">
        <v>281</v>
      </c>
    </row>
    <row r="784" spans="1:34" ht="15" customHeight="1">
      <c r="A784" s="17" t="s">
        <v>436</v>
      </c>
      <c r="B784" s="17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30" ht="15" customHeight="1">
      <c r="A785" s="17" t="s">
        <v>437</v>
      </c>
      <c r="B785" s="17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s="11" customFormat="1" ht="13.5" customHeight="1">
      <c r="A786" s="17" t="s">
        <v>435</v>
      </c>
      <c r="B786" s="17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1"/>
    </row>
    <row r="787" spans="1:30" ht="13.5" customHeight="1">
      <c r="A787" s="17" t="s">
        <v>414</v>
      </c>
      <c r="B787" s="17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30" ht="18" customHeight="1">
      <c r="A788" s="148" t="s">
        <v>37</v>
      </c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5.95" customHeight="1">
      <c r="A789" s="97"/>
      <c r="B789" s="98" t="s">
        <v>167</v>
      </c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25"/>
      <c r="V789" s="25"/>
      <c r="W789" s="25"/>
      <c r="X789" s="25"/>
      <c r="Z789" s="25"/>
      <c r="AA789" s="25"/>
      <c r="AB789" s="25"/>
      <c r="AC789" s="25"/>
      <c r="AD789" s="77" t="s">
        <v>91</v>
      </c>
    </row>
    <row r="790" spans="1:30" ht="15.95" customHeight="1">
      <c r="A790" s="188" t="s">
        <v>223</v>
      </c>
      <c r="B790" s="189"/>
      <c r="C790" s="189"/>
      <c r="D790" s="189"/>
      <c r="E790" s="189"/>
      <c r="F790" s="190"/>
      <c r="G790" s="547" t="s">
        <v>504</v>
      </c>
      <c r="H790" s="530"/>
      <c r="I790" s="530"/>
      <c r="J790" s="530"/>
      <c r="K790" s="530"/>
      <c r="L790" s="530"/>
      <c r="M790" s="530"/>
      <c r="N790" s="530"/>
      <c r="O790" s="530"/>
      <c r="P790" s="530"/>
      <c r="Q790" s="530"/>
      <c r="R790" s="548"/>
      <c r="S790" s="781" t="s">
        <v>446</v>
      </c>
      <c r="T790" s="769"/>
      <c r="U790" s="769"/>
      <c r="V790" s="769"/>
      <c r="W790" s="769"/>
      <c r="X790" s="769"/>
      <c r="Y790" s="769"/>
      <c r="Z790" s="769"/>
      <c r="AA790" s="769"/>
      <c r="AB790" s="769"/>
      <c r="AC790" s="769"/>
      <c r="AD790" s="769"/>
    </row>
    <row r="791" spans="1:30" ht="20.100000000000001" customHeight="1">
      <c r="A791" s="380" t="s">
        <v>60</v>
      </c>
      <c r="B791" s="381"/>
      <c r="C791" s="381"/>
      <c r="D791" s="381"/>
      <c r="E791" s="381"/>
      <c r="F791" s="382"/>
      <c r="G791" s="533" t="s">
        <v>160</v>
      </c>
      <c r="H791" s="523"/>
      <c r="I791" s="523"/>
      <c r="J791" s="524"/>
      <c r="K791" s="519" t="s">
        <v>11</v>
      </c>
      <c r="L791" s="520"/>
      <c r="M791" s="520"/>
      <c r="N791" s="521"/>
      <c r="O791" s="519" t="s">
        <v>12</v>
      </c>
      <c r="P791" s="520"/>
      <c r="Q791" s="520"/>
      <c r="R791" s="805"/>
      <c r="S791" s="771" t="s">
        <v>160</v>
      </c>
      <c r="T791" s="772"/>
      <c r="U791" s="772"/>
      <c r="V791" s="773"/>
      <c r="W791" s="775" t="s">
        <v>11</v>
      </c>
      <c r="X791" s="776"/>
      <c r="Y791" s="776"/>
      <c r="Z791" s="778"/>
      <c r="AA791" s="775" t="s">
        <v>12</v>
      </c>
      <c r="AB791" s="776"/>
      <c r="AC791" s="776"/>
      <c r="AD791" s="776"/>
    </row>
    <row r="792" spans="1:30" ht="25.5" customHeight="1">
      <c r="A792" s="537" t="s">
        <v>402</v>
      </c>
      <c r="B792" s="538"/>
      <c r="C792" s="538"/>
      <c r="D792" s="538"/>
      <c r="E792" s="538"/>
      <c r="F792" s="539"/>
      <c r="G792" s="517">
        <v>39348</v>
      </c>
      <c r="H792" s="517"/>
      <c r="I792" s="517"/>
      <c r="J792" s="517"/>
      <c r="K792" s="517">
        <v>24868</v>
      </c>
      <c r="L792" s="517"/>
      <c r="M792" s="517"/>
      <c r="N792" s="517"/>
      <c r="O792" s="517">
        <v>14480</v>
      </c>
      <c r="P792" s="517"/>
      <c r="Q792" s="517"/>
      <c r="R792" s="517"/>
      <c r="S792" s="536">
        <v>37307</v>
      </c>
      <c r="T792" s="536"/>
      <c r="U792" s="536"/>
      <c r="V792" s="536"/>
      <c r="W792" s="536">
        <v>26745</v>
      </c>
      <c r="X792" s="536"/>
      <c r="Y792" s="536"/>
      <c r="Z792" s="536"/>
      <c r="AA792" s="536">
        <v>10562</v>
      </c>
      <c r="AB792" s="536"/>
      <c r="AC792" s="536"/>
      <c r="AD792" s="779"/>
    </row>
    <row r="793" spans="1:30" ht="14.25" customHeight="1">
      <c r="A793" s="953" t="s">
        <v>403</v>
      </c>
      <c r="B793" s="954"/>
      <c r="C793" s="954"/>
      <c r="D793" s="954"/>
      <c r="E793" s="954"/>
      <c r="F793" s="955"/>
      <c r="G793" s="517">
        <v>14429</v>
      </c>
      <c r="H793" s="517"/>
      <c r="I793" s="517"/>
      <c r="J793" s="517"/>
      <c r="K793" s="517">
        <v>10030</v>
      </c>
      <c r="L793" s="517"/>
      <c r="M793" s="517"/>
      <c r="N793" s="517"/>
      <c r="O793" s="517">
        <v>4399</v>
      </c>
      <c r="P793" s="517"/>
      <c r="Q793" s="517"/>
      <c r="R793" s="517"/>
      <c r="S793" s="536">
        <v>13579</v>
      </c>
      <c r="T793" s="536"/>
      <c r="U793" s="536"/>
      <c r="V793" s="536"/>
      <c r="W793" s="536">
        <v>10646</v>
      </c>
      <c r="X793" s="536"/>
      <c r="Y793" s="536"/>
      <c r="Z793" s="536"/>
      <c r="AA793" s="536">
        <v>2933</v>
      </c>
      <c r="AB793" s="536"/>
      <c r="AC793" s="536"/>
      <c r="AD793" s="779"/>
    </row>
    <row r="794" spans="1:30" ht="14.25" customHeight="1">
      <c r="A794" s="145"/>
      <c r="B794" s="379" t="s">
        <v>13</v>
      </c>
      <c r="C794" s="379"/>
      <c r="D794" s="379"/>
      <c r="E794" s="379"/>
      <c r="F794" s="385"/>
      <c r="G794" s="517">
        <v>1959</v>
      </c>
      <c r="H794" s="517"/>
      <c r="I794" s="517"/>
      <c r="J794" s="517"/>
      <c r="K794" s="517">
        <v>1959</v>
      </c>
      <c r="L794" s="517"/>
      <c r="M794" s="517"/>
      <c r="N794" s="517"/>
      <c r="O794" s="527" t="s">
        <v>489</v>
      </c>
      <c r="P794" s="527"/>
      <c r="Q794" s="527"/>
      <c r="R794" s="527"/>
      <c r="S794" s="536">
        <v>2119</v>
      </c>
      <c r="T794" s="536"/>
      <c r="U794" s="536"/>
      <c r="V794" s="536"/>
      <c r="W794" s="536">
        <v>2119</v>
      </c>
      <c r="X794" s="536"/>
      <c r="Y794" s="536"/>
      <c r="Z794" s="536"/>
      <c r="AA794" s="742" t="s">
        <v>489</v>
      </c>
      <c r="AB794" s="742"/>
      <c r="AC794" s="742"/>
      <c r="AD794" s="743"/>
    </row>
    <row r="795" spans="1:30" s="99" customFormat="1" ht="29.25" customHeight="1">
      <c r="A795" s="145"/>
      <c r="B795" s="379" t="s">
        <v>14</v>
      </c>
      <c r="C795" s="379"/>
      <c r="D795" s="379"/>
      <c r="E795" s="379"/>
      <c r="F795" s="385"/>
      <c r="G795" s="517">
        <v>12470</v>
      </c>
      <c r="H795" s="517"/>
      <c r="I795" s="517"/>
      <c r="J795" s="517"/>
      <c r="K795" s="517">
        <v>8071</v>
      </c>
      <c r="L795" s="517"/>
      <c r="M795" s="517"/>
      <c r="N795" s="517"/>
      <c r="O795" s="517">
        <v>4399</v>
      </c>
      <c r="P795" s="517"/>
      <c r="Q795" s="517"/>
      <c r="R795" s="517"/>
      <c r="S795" s="536">
        <v>11460</v>
      </c>
      <c r="T795" s="536"/>
      <c r="U795" s="536"/>
      <c r="V795" s="536"/>
      <c r="W795" s="536">
        <v>8527</v>
      </c>
      <c r="X795" s="536"/>
      <c r="Y795" s="536"/>
      <c r="Z795" s="536"/>
      <c r="AA795" s="536">
        <v>2933</v>
      </c>
      <c r="AB795" s="536"/>
      <c r="AC795" s="536"/>
      <c r="AD795" s="779"/>
    </row>
    <row r="796" spans="1:30" ht="15" customHeight="1">
      <c r="A796" s="953" t="s">
        <v>404</v>
      </c>
      <c r="B796" s="954"/>
      <c r="C796" s="954"/>
      <c r="D796" s="954"/>
      <c r="E796" s="954"/>
      <c r="F796" s="955"/>
      <c r="G796" s="517">
        <v>22292</v>
      </c>
      <c r="H796" s="517"/>
      <c r="I796" s="517"/>
      <c r="J796" s="517"/>
      <c r="K796" s="517">
        <v>13272</v>
      </c>
      <c r="L796" s="517"/>
      <c r="M796" s="517"/>
      <c r="N796" s="517"/>
      <c r="O796" s="517">
        <v>9020</v>
      </c>
      <c r="P796" s="517"/>
      <c r="Q796" s="517"/>
      <c r="R796" s="517"/>
      <c r="S796" s="536">
        <v>21491</v>
      </c>
      <c r="T796" s="536"/>
      <c r="U796" s="536"/>
      <c r="V796" s="536"/>
      <c r="W796" s="536">
        <v>14314</v>
      </c>
      <c r="X796" s="536"/>
      <c r="Y796" s="536"/>
      <c r="Z796" s="536"/>
      <c r="AA796" s="536">
        <v>7177</v>
      </c>
      <c r="AB796" s="536"/>
      <c r="AC796" s="536"/>
      <c r="AD796" s="779"/>
    </row>
    <row r="797" spans="1:30" ht="15" customHeight="1">
      <c r="A797" s="210" t="s">
        <v>363</v>
      </c>
      <c r="B797" s="211"/>
      <c r="C797" s="211"/>
      <c r="D797" s="211"/>
      <c r="E797" s="211"/>
      <c r="F797" s="212"/>
      <c r="G797" s="517"/>
      <c r="H797" s="517"/>
      <c r="I797" s="517"/>
      <c r="J797" s="517"/>
      <c r="K797" s="517"/>
      <c r="L797" s="517"/>
      <c r="M797" s="517"/>
      <c r="N797" s="517"/>
      <c r="O797" s="517"/>
      <c r="P797" s="517"/>
      <c r="Q797" s="517"/>
      <c r="R797" s="517"/>
      <c r="S797" s="536"/>
      <c r="T797" s="536"/>
      <c r="U797" s="536"/>
      <c r="V797" s="536"/>
      <c r="W797" s="536"/>
      <c r="X797" s="536"/>
      <c r="Y797" s="536"/>
      <c r="Z797" s="536"/>
      <c r="AA797" s="536"/>
      <c r="AB797" s="536"/>
      <c r="AC797" s="536"/>
      <c r="AD797" s="779"/>
    </row>
    <row r="798" spans="1:30" ht="15" customHeight="1">
      <c r="A798" s="378" t="s">
        <v>15</v>
      </c>
      <c r="B798" s="379"/>
      <c r="C798" s="379"/>
      <c r="D798" s="379"/>
      <c r="E798" s="379"/>
      <c r="F798" s="385"/>
      <c r="G798" s="517">
        <v>10869</v>
      </c>
      <c r="H798" s="517"/>
      <c r="I798" s="517"/>
      <c r="J798" s="517"/>
      <c r="K798" s="517">
        <v>8138</v>
      </c>
      <c r="L798" s="517"/>
      <c r="M798" s="517"/>
      <c r="N798" s="517"/>
      <c r="O798" s="517">
        <v>2731</v>
      </c>
      <c r="P798" s="517"/>
      <c r="Q798" s="517"/>
      <c r="R798" s="517"/>
      <c r="S798" s="536">
        <v>10509</v>
      </c>
      <c r="T798" s="536"/>
      <c r="U798" s="536"/>
      <c r="V798" s="536"/>
      <c r="W798" s="536">
        <v>8528</v>
      </c>
      <c r="X798" s="536"/>
      <c r="Y798" s="536"/>
      <c r="Z798" s="536"/>
      <c r="AA798" s="536">
        <v>1981</v>
      </c>
      <c r="AB798" s="536"/>
      <c r="AC798" s="536"/>
      <c r="AD798" s="779"/>
    </row>
    <row r="799" spans="1:30" ht="15" customHeight="1">
      <c r="A799" s="75"/>
      <c r="B799" s="379" t="s">
        <v>71</v>
      </c>
      <c r="C799" s="379"/>
      <c r="D799" s="379"/>
      <c r="E799" s="379"/>
      <c r="F799" s="385"/>
      <c r="G799" s="517">
        <v>2963</v>
      </c>
      <c r="H799" s="517"/>
      <c r="I799" s="517"/>
      <c r="J799" s="517"/>
      <c r="K799" s="517">
        <v>1680</v>
      </c>
      <c r="L799" s="517"/>
      <c r="M799" s="517"/>
      <c r="N799" s="517"/>
      <c r="O799" s="517">
        <v>1283</v>
      </c>
      <c r="P799" s="517"/>
      <c r="Q799" s="517"/>
      <c r="R799" s="517"/>
      <c r="S799" s="536">
        <v>2684</v>
      </c>
      <c r="T799" s="536"/>
      <c r="U799" s="536"/>
      <c r="V799" s="536"/>
      <c r="W799" s="536">
        <v>1900</v>
      </c>
      <c r="X799" s="536"/>
      <c r="Y799" s="536"/>
      <c r="Z799" s="536"/>
      <c r="AA799" s="536">
        <v>784</v>
      </c>
      <c r="AB799" s="536"/>
      <c r="AC799" s="536"/>
      <c r="AD799" s="779"/>
    </row>
    <row r="800" spans="1:30" ht="12.75" customHeight="1">
      <c r="A800" s="75"/>
      <c r="B800" s="56"/>
      <c r="C800" s="496" t="s">
        <v>16</v>
      </c>
      <c r="D800" s="496"/>
      <c r="E800" s="496"/>
      <c r="F800" s="497"/>
      <c r="G800" s="517">
        <v>205</v>
      </c>
      <c r="H800" s="517"/>
      <c r="I800" s="517"/>
      <c r="J800" s="517"/>
      <c r="K800" s="517">
        <v>90</v>
      </c>
      <c r="L800" s="517"/>
      <c r="M800" s="517"/>
      <c r="N800" s="517"/>
      <c r="O800" s="517">
        <v>115</v>
      </c>
      <c r="P800" s="517"/>
      <c r="Q800" s="517"/>
      <c r="R800" s="517"/>
      <c r="S800" s="536">
        <v>173</v>
      </c>
      <c r="T800" s="536"/>
      <c r="U800" s="536"/>
      <c r="V800" s="536"/>
      <c r="W800" s="536">
        <v>103</v>
      </c>
      <c r="X800" s="536"/>
      <c r="Y800" s="536"/>
      <c r="Z800" s="536"/>
      <c r="AA800" s="536">
        <v>70</v>
      </c>
      <c r="AB800" s="536"/>
      <c r="AC800" s="536"/>
      <c r="AD800" s="779"/>
    </row>
    <row r="801" spans="1:30" ht="14.25" customHeight="1">
      <c r="A801" s="75"/>
      <c r="B801" s="56"/>
      <c r="C801" s="496" t="s">
        <v>17</v>
      </c>
      <c r="D801" s="496"/>
      <c r="E801" s="496"/>
      <c r="F801" s="497"/>
      <c r="G801" s="517">
        <v>204</v>
      </c>
      <c r="H801" s="517"/>
      <c r="I801" s="517"/>
      <c r="J801" s="517"/>
      <c r="K801" s="517">
        <v>89</v>
      </c>
      <c r="L801" s="517"/>
      <c r="M801" s="517"/>
      <c r="N801" s="517"/>
      <c r="O801" s="517">
        <v>115</v>
      </c>
      <c r="P801" s="517"/>
      <c r="Q801" s="517"/>
      <c r="R801" s="517"/>
      <c r="S801" s="536">
        <v>118</v>
      </c>
      <c r="T801" s="536"/>
      <c r="U801" s="536"/>
      <c r="V801" s="536"/>
      <c r="W801" s="536">
        <v>68</v>
      </c>
      <c r="X801" s="536"/>
      <c r="Y801" s="536"/>
      <c r="Z801" s="536"/>
      <c r="AA801" s="536">
        <v>50</v>
      </c>
      <c r="AB801" s="536"/>
      <c r="AC801" s="536"/>
      <c r="AD801" s="779"/>
    </row>
    <row r="802" spans="1:30" ht="15" customHeight="1">
      <c r="A802" s="75"/>
      <c r="B802" s="56"/>
      <c r="C802" s="496" t="s">
        <v>18</v>
      </c>
      <c r="D802" s="496"/>
      <c r="E802" s="496"/>
      <c r="F802" s="497"/>
      <c r="G802" s="517">
        <v>318</v>
      </c>
      <c r="H802" s="517"/>
      <c r="I802" s="517"/>
      <c r="J802" s="517"/>
      <c r="K802" s="517">
        <v>144</v>
      </c>
      <c r="L802" s="517"/>
      <c r="M802" s="517"/>
      <c r="N802" s="517"/>
      <c r="O802" s="517">
        <v>174</v>
      </c>
      <c r="P802" s="517"/>
      <c r="Q802" s="517"/>
      <c r="R802" s="517"/>
      <c r="S802" s="536">
        <v>269</v>
      </c>
      <c r="T802" s="536"/>
      <c r="U802" s="536"/>
      <c r="V802" s="536"/>
      <c r="W802" s="536">
        <v>157</v>
      </c>
      <c r="X802" s="536"/>
      <c r="Y802" s="536"/>
      <c r="Z802" s="536"/>
      <c r="AA802" s="536">
        <v>112</v>
      </c>
      <c r="AB802" s="536"/>
      <c r="AC802" s="536"/>
      <c r="AD802" s="779"/>
    </row>
    <row r="803" spans="1:30" ht="15" customHeight="1">
      <c r="A803" s="75"/>
      <c r="B803" s="56"/>
      <c r="C803" s="496" t="s">
        <v>19</v>
      </c>
      <c r="D803" s="496"/>
      <c r="E803" s="496"/>
      <c r="F803" s="497"/>
      <c r="G803" s="517">
        <v>191</v>
      </c>
      <c r="H803" s="517"/>
      <c r="I803" s="517"/>
      <c r="J803" s="517"/>
      <c r="K803" s="517">
        <v>103</v>
      </c>
      <c r="L803" s="517"/>
      <c r="M803" s="517"/>
      <c r="N803" s="517"/>
      <c r="O803" s="517">
        <v>88</v>
      </c>
      <c r="P803" s="517"/>
      <c r="Q803" s="517"/>
      <c r="R803" s="517"/>
      <c r="S803" s="536">
        <v>209</v>
      </c>
      <c r="T803" s="536"/>
      <c r="U803" s="536"/>
      <c r="V803" s="536"/>
      <c r="W803" s="536">
        <v>133</v>
      </c>
      <c r="X803" s="536"/>
      <c r="Y803" s="536"/>
      <c r="Z803" s="536"/>
      <c r="AA803" s="536">
        <v>76</v>
      </c>
      <c r="AB803" s="536"/>
      <c r="AC803" s="536"/>
      <c r="AD803" s="779"/>
    </row>
    <row r="804" spans="1:30" ht="15" customHeight="1">
      <c r="A804" s="75"/>
      <c r="B804" s="56"/>
      <c r="C804" s="496" t="s">
        <v>20</v>
      </c>
      <c r="D804" s="496"/>
      <c r="E804" s="496"/>
      <c r="F804" s="497"/>
      <c r="G804" s="517">
        <v>63</v>
      </c>
      <c r="H804" s="517"/>
      <c r="I804" s="517"/>
      <c r="J804" s="517"/>
      <c r="K804" s="517">
        <v>43</v>
      </c>
      <c r="L804" s="517"/>
      <c r="M804" s="517"/>
      <c r="N804" s="517"/>
      <c r="O804" s="517">
        <v>20</v>
      </c>
      <c r="P804" s="517"/>
      <c r="Q804" s="517"/>
      <c r="R804" s="517"/>
      <c r="S804" s="536">
        <v>54</v>
      </c>
      <c r="T804" s="536"/>
      <c r="U804" s="536"/>
      <c r="V804" s="536"/>
      <c r="W804" s="536">
        <v>38</v>
      </c>
      <c r="X804" s="536"/>
      <c r="Y804" s="536"/>
      <c r="Z804" s="536"/>
      <c r="AA804" s="536">
        <v>16</v>
      </c>
      <c r="AB804" s="536"/>
      <c r="AC804" s="536"/>
      <c r="AD804" s="779"/>
    </row>
    <row r="805" spans="1:30" ht="15" customHeight="1">
      <c r="A805" s="75"/>
      <c r="B805" s="56"/>
      <c r="C805" s="496" t="s">
        <v>21</v>
      </c>
      <c r="D805" s="496"/>
      <c r="E805" s="496"/>
      <c r="F805" s="497"/>
      <c r="G805" s="517">
        <v>195</v>
      </c>
      <c r="H805" s="517"/>
      <c r="I805" s="517"/>
      <c r="J805" s="517"/>
      <c r="K805" s="517">
        <v>92</v>
      </c>
      <c r="L805" s="517"/>
      <c r="M805" s="517"/>
      <c r="N805" s="517"/>
      <c r="O805" s="517">
        <v>103</v>
      </c>
      <c r="P805" s="517"/>
      <c r="Q805" s="517"/>
      <c r="R805" s="517"/>
      <c r="S805" s="536">
        <v>151</v>
      </c>
      <c r="T805" s="536"/>
      <c r="U805" s="536"/>
      <c r="V805" s="536"/>
      <c r="W805" s="536">
        <v>101</v>
      </c>
      <c r="X805" s="536"/>
      <c r="Y805" s="536"/>
      <c r="Z805" s="536"/>
      <c r="AA805" s="536">
        <v>50</v>
      </c>
      <c r="AB805" s="536"/>
      <c r="AC805" s="536"/>
      <c r="AD805" s="779"/>
    </row>
    <row r="806" spans="1:30" ht="15" customHeight="1">
      <c r="A806" s="75"/>
      <c r="B806" s="56"/>
      <c r="C806" s="496" t="s">
        <v>22</v>
      </c>
      <c r="D806" s="496"/>
      <c r="E806" s="496"/>
      <c r="F806" s="497"/>
      <c r="G806" s="517">
        <v>181</v>
      </c>
      <c r="H806" s="517"/>
      <c r="I806" s="517"/>
      <c r="J806" s="517"/>
      <c r="K806" s="517">
        <v>103</v>
      </c>
      <c r="L806" s="517"/>
      <c r="M806" s="517"/>
      <c r="N806" s="517"/>
      <c r="O806" s="517">
        <v>78</v>
      </c>
      <c r="P806" s="517"/>
      <c r="Q806" s="517"/>
      <c r="R806" s="517"/>
      <c r="S806" s="536">
        <v>186</v>
      </c>
      <c r="T806" s="536"/>
      <c r="U806" s="536"/>
      <c r="V806" s="536"/>
      <c r="W806" s="536">
        <v>143</v>
      </c>
      <c r="X806" s="536"/>
      <c r="Y806" s="536"/>
      <c r="Z806" s="536"/>
      <c r="AA806" s="536">
        <v>43</v>
      </c>
      <c r="AB806" s="536"/>
      <c r="AC806" s="536"/>
      <c r="AD806" s="779"/>
    </row>
    <row r="807" spans="1:30" ht="15" customHeight="1">
      <c r="A807" s="75"/>
      <c r="B807" s="56"/>
      <c r="C807" s="496" t="s">
        <v>23</v>
      </c>
      <c r="D807" s="496"/>
      <c r="E807" s="496"/>
      <c r="F807" s="497"/>
      <c r="G807" s="517">
        <v>270</v>
      </c>
      <c r="H807" s="517"/>
      <c r="I807" s="517"/>
      <c r="J807" s="517"/>
      <c r="K807" s="517">
        <v>152</v>
      </c>
      <c r="L807" s="517"/>
      <c r="M807" s="517"/>
      <c r="N807" s="517"/>
      <c r="O807" s="517">
        <v>118</v>
      </c>
      <c r="P807" s="517"/>
      <c r="Q807" s="517"/>
      <c r="R807" s="517"/>
      <c r="S807" s="536">
        <v>261</v>
      </c>
      <c r="T807" s="536"/>
      <c r="U807" s="536"/>
      <c r="V807" s="536"/>
      <c r="W807" s="536">
        <v>190</v>
      </c>
      <c r="X807" s="536"/>
      <c r="Y807" s="536"/>
      <c r="Z807" s="536"/>
      <c r="AA807" s="536">
        <v>71</v>
      </c>
      <c r="AB807" s="536"/>
      <c r="AC807" s="536"/>
      <c r="AD807" s="779"/>
    </row>
    <row r="808" spans="1:30" ht="15" customHeight="1">
      <c r="A808" s="75"/>
      <c r="B808" s="56"/>
      <c r="C808" s="496" t="s">
        <v>24</v>
      </c>
      <c r="D808" s="496"/>
      <c r="E808" s="496"/>
      <c r="F808" s="497"/>
      <c r="G808" s="517">
        <v>960</v>
      </c>
      <c r="H808" s="517"/>
      <c r="I808" s="517"/>
      <c r="J808" s="517"/>
      <c r="K808" s="517">
        <v>653</v>
      </c>
      <c r="L808" s="517"/>
      <c r="M808" s="517"/>
      <c r="N808" s="517"/>
      <c r="O808" s="517">
        <v>307</v>
      </c>
      <c r="P808" s="517"/>
      <c r="Q808" s="517"/>
      <c r="R808" s="517"/>
      <c r="S808" s="536">
        <v>874</v>
      </c>
      <c r="T808" s="536"/>
      <c r="U808" s="536"/>
      <c r="V808" s="536"/>
      <c r="W808" s="536">
        <v>697</v>
      </c>
      <c r="X808" s="536"/>
      <c r="Y808" s="536"/>
      <c r="Z808" s="536"/>
      <c r="AA808" s="536">
        <v>177</v>
      </c>
      <c r="AB808" s="536"/>
      <c r="AC808" s="536"/>
      <c r="AD808" s="779"/>
    </row>
    <row r="809" spans="1:30" ht="15" customHeight="1">
      <c r="A809" s="75"/>
      <c r="B809" s="56"/>
      <c r="C809" s="496" t="s">
        <v>25</v>
      </c>
      <c r="D809" s="496"/>
      <c r="E809" s="496"/>
      <c r="F809" s="497"/>
      <c r="G809" s="517">
        <v>154</v>
      </c>
      <c r="H809" s="517"/>
      <c r="I809" s="517"/>
      <c r="J809" s="517"/>
      <c r="K809" s="517">
        <v>99</v>
      </c>
      <c r="L809" s="517"/>
      <c r="M809" s="517"/>
      <c r="N809" s="517"/>
      <c r="O809" s="517">
        <v>55</v>
      </c>
      <c r="P809" s="517"/>
      <c r="Q809" s="517"/>
      <c r="R809" s="517"/>
      <c r="S809" s="536">
        <v>157</v>
      </c>
      <c r="T809" s="536"/>
      <c r="U809" s="536"/>
      <c r="V809" s="536"/>
      <c r="W809" s="536">
        <v>125</v>
      </c>
      <c r="X809" s="536"/>
      <c r="Y809" s="536"/>
      <c r="Z809" s="536"/>
      <c r="AA809" s="536">
        <v>32</v>
      </c>
      <c r="AB809" s="536"/>
      <c r="AC809" s="536"/>
      <c r="AD809" s="779"/>
    </row>
    <row r="810" spans="1:30" ht="15" customHeight="1">
      <c r="A810" s="75"/>
      <c r="B810" s="56"/>
      <c r="C810" s="496" t="s">
        <v>26</v>
      </c>
      <c r="D810" s="496"/>
      <c r="E810" s="496"/>
      <c r="F810" s="497"/>
      <c r="G810" s="517">
        <v>222</v>
      </c>
      <c r="H810" s="517"/>
      <c r="I810" s="517"/>
      <c r="J810" s="517"/>
      <c r="K810" s="517">
        <v>112</v>
      </c>
      <c r="L810" s="517"/>
      <c r="M810" s="517"/>
      <c r="N810" s="517"/>
      <c r="O810" s="517">
        <v>110</v>
      </c>
      <c r="P810" s="517"/>
      <c r="Q810" s="517"/>
      <c r="R810" s="517"/>
      <c r="S810" s="536">
        <v>232</v>
      </c>
      <c r="T810" s="536"/>
      <c r="U810" s="536"/>
      <c r="V810" s="536"/>
      <c r="W810" s="536">
        <v>145</v>
      </c>
      <c r="X810" s="536"/>
      <c r="Y810" s="536"/>
      <c r="Z810" s="536"/>
      <c r="AA810" s="536">
        <v>87</v>
      </c>
      <c r="AB810" s="536"/>
      <c r="AC810" s="536"/>
      <c r="AD810" s="779"/>
    </row>
    <row r="811" spans="1:30" ht="15" customHeight="1">
      <c r="A811" s="75"/>
      <c r="B811" s="379" t="s">
        <v>73</v>
      </c>
      <c r="C811" s="379"/>
      <c r="D811" s="379"/>
      <c r="E811" s="379"/>
      <c r="F811" s="385"/>
      <c r="G811" s="517">
        <v>1443</v>
      </c>
      <c r="H811" s="517"/>
      <c r="I811" s="517"/>
      <c r="J811" s="517"/>
      <c r="K811" s="517">
        <v>1125</v>
      </c>
      <c r="L811" s="517"/>
      <c r="M811" s="517"/>
      <c r="N811" s="517"/>
      <c r="O811" s="517">
        <v>318</v>
      </c>
      <c r="P811" s="517"/>
      <c r="Q811" s="517"/>
      <c r="R811" s="517"/>
      <c r="S811" s="536">
        <v>1430</v>
      </c>
      <c r="T811" s="536"/>
      <c r="U811" s="536"/>
      <c r="V811" s="536"/>
      <c r="W811" s="536">
        <v>1158</v>
      </c>
      <c r="X811" s="536"/>
      <c r="Y811" s="536"/>
      <c r="Z811" s="536"/>
      <c r="AA811" s="536">
        <v>272</v>
      </c>
      <c r="AB811" s="536"/>
      <c r="AC811" s="536"/>
      <c r="AD811" s="779"/>
    </row>
    <row r="812" spans="1:30" ht="15" customHeight="1">
      <c r="A812" s="75"/>
      <c r="B812" s="379" t="s">
        <v>74</v>
      </c>
      <c r="C812" s="379"/>
      <c r="D812" s="379"/>
      <c r="E812" s="379"/>
      <c r="F812" s="385"/>
      <c r="G812" s="517">
        <v>93</v>
      </c>
      <c r="H812" s="517"/>
      <c r="I812" s="517"/>
      <c r="J812" s="517"/>
      <c r="K812" s="517">
        <v>44</v>
      </c>
      <c r="L812" s="517"/>
      <c r="M812" s="517"/>
      <c r="N812" s="517"/>
      <c r="O812" s="517">
        <v>49</v>
      </c>
      <c r="P812" s="517"/>
      <c r="Q812" s="517"/>
      <c r="R812" s="517"/>
      <c r="S812" s="536">
        <v>83</v>
      </c>
      <c r="T812" s="536"/>
      <c r="U812" s="536"/>
      <c r="V812" s="536"/>
      <c r="W812" s="536">
        <v>59</v>
      </c>
      <c r="X812" s="536"/>
      <c r="Y812" s="536"/>
      <c r="Z812" s="536"/>
      <c r="AA812" s="536">
        <v>24</v>
      </c>
      <c r="AB812" s="536"/>
      <c r="AC812" s="536"/>
      <c r="AD812" s="779"/>
    </row>
    <row r="813" spans="1:30" ht="15" customHeight="1">
      <c r="A813" s="75"/>
      <c r="B813" s="379" t="s">
        <v>75</v>
      </c>
      <c r="C813" s="379"/>
      <c r="D813" s="379"/>
      <c r="E813" s="379"/>
      <c r="F813" s="385"/>
      <c r="G813" s="517">
        <v>2049</v>
      </c>
      <c r="H813" s="517"/>
      <c r="I813" s="517"/>
      <c r="J813" s="517"/>
      <c r="K813" s="517">
        <v>1632</v>
      </c>
      <c r="L813" s="517"/>
      <c r="M813" s="517"/>
      <c r="N813" s="517"/>
      <c r="O813" s="517">
        <v>417</v>
      </c>
      <c r="P813" s="517"/>
      <c r="Q813" s="517"/>
      <c r="R813" s="517"/>
      <c r="S813" s="536">
        <v>1799</v>
      </c>
      <c r="T813" s="536"/>
      <c r="U813" s="536"/>
      <c r="V813" s="536"/>
      <c r="W813" s="536">
        <v>1555</v>
      </c>
      <c r="X813" s="536"/>
      <c r="Y813" s="536"/>
      <c r="Z813" s="536"/>
      <c r="AA813" s="536">
        <v>244</v>
      </c>
      <c r="AB813" s="536"/>
      <c r="AC813" s="536"/>
      <c r="AD813" s="779"/>
    </row>
    <row r="814" spans="1:30" ht="15" customHeight="1">
      <c r="A814" s="75"/>
      <c r="B814" s="379" t="s">
        <v>76</v>
      </c>
      <c r="C814" s="379"/>
      <c r="D814" s="379"/>
      <c r="E814" s="379"/>
      <c r="F814" s="385"/>
      <c r="G814" s="517">
        <v>84</v>
      </c>
      <c r="H814" s="517"/>
      <c r="I814" s="517"/>
      <c r="J814" s="517"/>
      <c r="K814" s="517">
        <v>56</v>
      </c>
      <c r="L814" s="517"/>
      <c r="M814" s="517"/>
      <c r="N814" s="517"/>
      <c r="O814" s="517">
        <v>28</v>
      </c>
      <c r="P814" s="517"/>
      <c r="Q814" s="517"/>
      <c r="R814" s="517"/>
      <c r="S814" s="536">
        <v>95</v>
      </c>
      <c r="T814" s="536"/>
      <c r="U814" s="536"/>
      <c r="V814" s="536"/>
      <c r="W814" s="536">
        <v>64</v>
      </c>
      <c r="X814" s="536"/>
      <c r="Y814" s="536"/>
      <c r="Z814" s="536"/>
      <c r="AA814" s="536">
        <v>31</v>
      </c>
      <c r="AB814" s="536"/>
      <c r="AC814" s="536"/>
      <c r="AD814" s="779"/>
    </row>
    <row r="815" spans="1:30" ht="15" customHeight="1">
      <c r="A815" s="75"/>
      <c r="B815" s="379" t="s">
        <v>77</v>
      </c>
      <c r="C815" s="379"/>
      <c r="D815" s="379"/>
      <c r="E815" s="379"/>
      <c r="F815" s="385"/>
      <c r="G815" s="517">
        <v>126</v>
      </c>
      <c r="H815" s="517"/>
      <c r="I815" s="517"/>
      <c r="J815" s="517"/>
      <c r="K815" s="517">
        <v>84</v>
      </c>
      <c r="L815" s="517"/>
      <c r="M815" s="517"/>
      <c r="N815" s="517"/>
      <c r="O815" s="517">
        <v>42</v>
      </c>
      <c r="P815" s="517"/>
      <c r="Q815" s="517"/>
      <c r="R815" s="517"/>
      <c r="S815" s="536">
        <v>166</v>
      </c>
      <c r="T815" s="536"/>
      <c r="U815" s="536"/>
      <c r="V815" s="536"/>
      <c r="W815" s="536">
        <v>121</v>
      </c>
      <c r="X815" s="536"/>
      <c r="Y815" s="536"/>
      <c r="Z815" s="536"/>
      <c r="AA815" s="536">
        <v>45</v>
      </c>
      <c r="AB815" s="536"/>
      <c r="AC815" s="536"/>
      <c r="AD815" s="779"/>
    </row>
    <row r="816" spans="1:30" ht="15" customHeight="1">
      <c r="A816" s="75"/>
      <c r="B816" s="379" t="s">
        <v>78</v>
      </c>
      <c r="C816" s="379"/>
      <c r="D816" s="379"/>
      <c r="E816" s="379"/>
      <c r="F816" s="385"/>
      <c r="G816" s="517">
        <v>1063</v>
      </c>
      <c r="H816" s="517"/>
      <c r="I816" s="517"/>
      <c r="J816" s="517"/>
      <c r="K816" s="517">
        <v>961</v>
      </c>
      <c r="L816" s="517"/>
      <c r="M816" s="517"/>
      <c r="N816" s="517"/>
      <c r="O816" s="517">
        <v>102</v>
      </c>
      <c r="P816" s="517"/>
      <c r="Q816" s="517"/>
      <c r="R816" s="517"/>
      <c r="S816" s="536">
        <v>1002</v>
      </c>
      <c r="T816" s="536"/>
      <c r="U816" s="536"/>
      <c r="V816" s="536"/>
      <c r="W816" s="536">
        <v>883</v>
      </c>
      <c r="X816" s="536"/>
      <c r="Y816" s="536"/>
      <c r="Z816" s="536"/>
      <c r="AA816" s="536">
        <v>119</v>
      </c>
      <c r="AB816" s="536"/>
      <c r="AC816" s="536"/>
      <c r="AD816" s="779"/>
    </row>
    <row r="817" spans="1:34" ht="15" customHeight="1">
      <c r="A817" s="75"/>
      <c r="B817" s="379" t="s">
        <v>255</v>
      </c>
      <c r="C817" s="379"/>
      <c r="D817" s="379"/>
      <c r="E817" s="379"/>
      <c r="F817" s="385"/>
      <c r="G817" s="517">
        <v>26</v>
      </c>
      <c r="H817" s="517"/>
      <c r="I817" s="517"/>
      <c r="J817" s="517"/>
      <c r="K817" s="517">
        <v>9</v>
      </c>
      <c r="L817" s="517"/>
      <c r="M817" s="517"/>
      <c r="N817" s="517"/>
      <c r="O817" s="517">
        <v>17</v>
      </c>
      <c r="P817" s="517"/>
      <c r="Q817" s="517"/>
      <c r="R817" s="517"/>
      <c r="S817" s="536">
        <v>24</v>
      </c>
      <c r="T817" s="536"/>
      <c r="U817" s="536"/>
      <c r="V817" s="536"/>
      <c r="W817" s="536">
        <v>11</v>
      </c>
      <c r="X817" s="536"/>
      <c r="Y817" s="536"/>
      <c r="Z817" s="536"/>
      <c r="AA817" s="536">
        <v>13</v>
      </c>
      <c r="AB817" s="536"/>
      <c r="AC817" s="536"/>
      <c r="AD817" s="779"/>
    </row>
    <row r="818" spans="1:34" ht="15" customHeight="1">
      <c r="A818" s="75"/>
      <c r="B818" s="379" t="s">
        <v>239</v>
      </c>
      <c r="C818" s="379"/>
      <c r="D818" s="379"/>
      <c r="E818" s="379"/>
      <c r="F818" s="385"/>
      <c r="G818" s="517">
        <v>1081</v>
      </c>
      <c r="H818" s="517"/>
      <c r="I818" s="517"/>
      <c r="J818" s="517"/>
      <c r="K818" s="517">
        <v>887</v>
      </c>
      <c r="L818" s="517"/>
      <c r="M818" s="517"/>
      <c r="N818" s="517"/>
      <c r="O818" s="517">
        <v>194</v>
      </c>
      <c r="P818" s="517"/>
      <c r="Q818" s="517"/>
      <c r="R818" s="517"/>
      <c r="S818" s="536">
        <v>1206</v>
      </c>
      <c r="T818" s="536"/>
      <c r="U818" s="536"/>
      <c r="V818" s="536"/>
      <c r="W818" s="536">
        <v>1014</v>
      </c>
      <c r="X818" s="536"/>
      <c r="Y818" s="536"/>
      <c r="Z818" s="536"/>
      <c r="AA818" s="536">
        <v>192</v>
      </c>
      <c r="AB818" s="536"/>
      <c r="AC818" s="536"/>
      <c r="AD818" s="779"/>
    </row>
    <row r="819" spans="1:34" ht="15" customHeight="1">
      <c r="A819" s="75"/>
      <c r="B819" s="379" t="s">
        <v>79</v>
      </c>
      <c r="C819" s="379"/>
      <c r="D819" s="379"/>
      <c r="E819" s="379"/>
      <c r="F819" s="385"/>
      <c r="G819" s="517">
        <v>32</v>
      </c>
      <c r="H819" s="517"/>
      <c r="I819" s="517"/>
      <c r="J819" s="517"/>
      <c r="K819" s="517">
        <v>27</v>
      </c>
      <c r="L819" s="517"/>
      <c r="M819" s="517"/>
      <c r="N819" s="517"/>
      <c r="O819" s="517">
        <v>5</v>
      </c>
      <c r="P819" s="517"/>
      <c r="Q819" s="517"/>
      <c r="R819" s="517"/>
      <c r="S819" s="536">
        <v>35</v>
      </c>
      <c r="T819" s="536"/>
      <c r="U819" s="536"/>
      <c r="V819" s="536"/>
      <c r="W819" s="536">
        <v>28</v>
      </c>
      <c r="X819" s="536"/>
      <c r="Y819" s="536"/>
      <c r="Z819" s="536"/>
      <c r="AA819" s="536">
        <v>7</v>
      </c>
      <c r="AB819" s="536"/>
      <c r="AC819" s="536"/>
      <c r="AD819" s="779"/>
    </row>
    <row r="820" spans="1:34" ht="15" customHeight="1">
      <c r="A820" s="75"/>
      <c r="B820" s="379" t="s">
        <v>27</v>
      </c>
      <c r="C820" s="379"/>
      <c r="D820" s="379"/>
      <c r="E820" s="379"/>
      <c r="F820" s="385"/>
      <c r="G820" s="517">
        <v>159</v>
      </c>
      <c r="H820" s="517"/>
      <c r="I820" s="517"/>
      <c r="J820" s="517"/>
      <c r="K820" s="517">
        <v>137</v>
      </c>
      <c r="L820" s="517"/>
      <c r="M820" s="517"/>
      <c r="N820" s="517"/>
      <c r="O820" s="517">
        <v>22</v>
      </c>
      <c r="P820" s="517"/>
      <c r="Q820" s="517"/>
      <c r="R820" s="517"/>
      <c r="S820" s="536">
        <v>156</v>
      </c>
      <c r="T820" s="536"/>
      <c r="U820" s="536"/>
      <c r="V820" s="536"/>
      <c r="W820" s="536">
        <v>135</v>
      </c>
      <c r="X820" s="536"/>
      <c r="Y820" s="536"/>
      <c r="Z820" s="536"/>
      <c r="AA820" s="536">
        <v>21</v>
      </c>
      <c r="AB820" s="536"/>
      <c r="AC820" s="536"/>
      <c r="AD820" s="779"/>
    </row>
    <row r="821" spans="1:34" ht="15" customHeight="1">
      <c r="A821" s="75"/>
      <c r="B821" s="379" t="s">
        <v>80</v>
      </c>
      <c r="C821" s="379"/>
      <c r="D821" s="379"/>
      <c r="E821" s="379"/>
      <c r="F821" s="385"/>
      <c r="G821" s="517">
        <v>327</v>
      </c>
      <c r="H821" s="517"/>
      <c r="I821" s="517"/>
      <c r="J821" s="517"/>
      <c r="K821" s="517">
        <v>298</v>
      </c>
      <c r="L821" s="517"/>
      <c r="M821" s="517"/>
      <c r="N821" s="517"/>
      <c r="O821" s="517">
        <v>29</v>
      </c>
      <c r="P821" s="517"/>
      <c r="Q821" s="517"/>
      <c r="R821" s="517"/>
      <c r="S821" s="536">
        <v>376</v>
      </c>
      <c r="T821" s="536"/>
      <c r="U821" s="536"/>
      <c r="V821" s="536"/>
      <c r="W821" s="536">
        <v>359</v>
      </c>
      <c r="X821" s="536"/>
      <c r="Y821" s="536"/>
      <c r="Z821" s="536"/>
      <c r="AA821" s="536">
        <v>17</v>
      </c>
      <c r="AB821" s="536"/>
      <c r="AC821" s="536"/>
      <c r="AD821" s="779"/>
    </row>
    <row r="822" spans="1:34" ht="15" customHeight="1">
      <c r="A822" s="75"/>
      <c r="B822" s="379" t="s">
        <v>81</v>
      </c>
      <c r="C822" s="379"/>
      <c r="D822" s="379"/>
      <c r="E822" s="379"/>
      <c r="F822" s="385"/>
      <c r="G822" s="517">
        <v>269</v>
      </c>
      <c r="H822" s="517"/>
      <c r="I822" s="517"/>
      <c r="J822" s="517"/>
      <c r="K822" s="517">
        <v>220</v>
      </c>
      <c r="L822" s="517"/>
      <c r="M822" s="517"/>
      <c r="N822" s="517"/>
      <c r="O822" s="517">
        <v>49</v>
      </c>
      <c r="P822" s="517"/>
      <c r="Q822" s="517"/>
      <c r="R822" s="517"/>
      <c r="S822" s="536">
        <v>275</v>
      </c>
      <c r="T822" s="536"/>
      <c r="U822" s="536"/>
      <c r="V822" s="536"/>
      <c r="W822" s="536">
        <v>227</v>
      </c>
      <c r="X822" s="536"/>
      <c r="Y822" s="536"/>
      <c r="Z822" s="536"/>
      <c r="AA822" s="536">
        <v>48</v>
      </c>
      <c r="AB822" s="536"/>
      <c r="AC822" s="536"/>
      <c r="AD822" s="779"/>
    </row>
    <row r="823" spans="1:34" ht="15" customHeight="1">
      <c r="A823" s="75"/>
      <c r="B823" s="379" t="s">
        <v>82</v>
      </c>
      <c r="C823" s="379"/>
      <c r="D823" s="379"/>
      <c r="E823" s="379"/>
      <c r="F823" s="385"/>
      <c r="G823" s="517">
        <v>20</v>
      </c>
      <c r="H823" s="517"/>
      <c r="I823" s="517"/>
      <c r="J823" s="517"/>
      <c r="K823" s="517">
        <v>18</v>
      </c>
      <c r="L823" s="517"/>
      <c r="M823" s="517"/>
      <c r="N823" s="517"/>
      <c r="O823" s="517">
        <v>2</v>
      </c>
      <c r="P823" s="517"/>
      <c r="Q823" s="517"/>
      <c r="R823" s="517"/>
      <c r="S823" s="536">
        <v>13</v>
      </c>
      <c r="T823" s="536"/>
      <c r="U823" s="536"/>
      <c r="V823" s="536"/>
      <c r="W823" s="536">
        <v>9</v>
      </c>
      <c r="X823" s="536"/>
      <c r="Y823" s="536"/>
      <c r="Z823" s="536"/>
      <c r="AA823" s="536">
        <v>4</v>
      </c>
      <c r="AB823" s="536"/>
      <c r="AC823" s="536"/>
      <c r="AD823" s="779"/>
    </row>
    <row r="824" spans="1:34" ht="15" customHeight="1">
      <c r="A824" s="75"/>
      <c r="B824" s="379" t="s">
        <v>28</v>
      </c>
      <c r="C824" s="379"/>
      <c r="D824" s="379"/>
      <c r="E824" s="379"/>
      <c r="F824" s="385"/>
      <c r="G824" s="517">
        <v>48</v>
      </c>
      <c r="H824" s="517"/>
      <c r="I824" s="517"/>
      <c r="J824" s="517"/>
      <c r="K824" s="517">
        <v>40</v>
      </c>
      <c r="L824" s="517"/>
      <c r="M824" s="517"/>
      <c r="N824" s="517"/>
      <c r="O824" s="517">
        <v>8</v>
      </c>
      <c r="P824" s="517"/>
      <c r="Q824" s="517"/>
      <c r="R824" s="517"/>
      <c r="S824" s="536">
        <v>49</v>
      </c>
      <c r="T824" s="536"/>
      <c r="U824" s="536"/>
      <c r="V824" s="536"/>
      <c r="W824" s="536">
        <v>38</v>
      </c>
      <c r="X824" s="536"/>
      <c r="Y824" s="536"/>
      <c r="Z824" s="536"/>
      <c r="AA824" s="536">
        <v>11</v>
      </c>
      <c r="AB824" s="536"/>
      <c r="AC824" s="536"/>
      <c r="AD824" s="779"/>
    </row>
    <row r="825" spans="1:34" ht="15" customHeight="1">
      <c r="A825" s="75"/>
      <c r="B825" s="379" t="s">
        <v>83</v>
      </c>
      <c r="C825" s="379"/>
      <c r="D825" s="379"/>
      <c r="E825" s="379"/>
      <c r="F825" s="385"/>
      <c r="G825" s="517">
        <v>1056</v>
      </c>
      <c r="H825" s="517"/>
      <c r="I825" s="517"/>
      <c r="J825" s="517"/>
      <c r="K825" s="517">
        <v>899</v>
      </c>
      <c r="L825" s="517"/>
      <c r="M825" s="517"/>
      <c r="N825" s="517"/>
      <c r="O825" s="517">
        <v>157</v>
      </c>
      <c r="P825" s="517"/>
      <c r="Q825" s="517"/>
      <c r="R825" s="517"/>
      <c r="S825" s="536">
        <v>1087</v>
      </c>
      <c r="T825" s="536"/>
      <c r="U825" s="536"/>
      <c r="V825" s="536"/>
      <c r="W825" s="536">
        <v>948</v>
      </c>
      <c r="X825" s="536"/>
      <c r="Y825" s="536"/>
      <c r="Z825" s="536"/>
      <c r="AA825" s="536">
        <v>139</v>
      </c>
      <c r="AB825" s="536"/>
      <c r="AC825" s="536"/>
      <c r="AD825" s="779"/>
    </row>
    <row r="826" spans="1:34" ht="15" customHeight="1">
      <c r="A826" s="75"/>
      <c r="B826" s="379" t="s">
        <v>84</v>
      </c>
      <c r="C826" s="379"/>
      <c r="D826" s="379"/>
      <c r="E826" s="379"/>
      <c r="F826" s="385"/>
      <c r="G826" s="517">
        <v>22</v>
      </c>
      <c r="H826" s="517"/>
      <c r="I826" s="517"/>
      <c r="J826" s="517"/>
      <c r="K826" s="517">
        <v>17</v>
      </c>
      <c r="L826" s="517"/>
      <c r="M826" s="517"/>
      <c r="N826" s="517"/>
      <c r="O826" s="517">
        <v>5</v>
      </c>
      <c r="P826" s="517"/>
      <c r="Q826" s="517"/>
      <c r="R826" s="517"/>
      <c r="S826" s="536">
        <v>18</v>
      </c>
      <c r="T826" s="536"/>
      <c r="U826" s="536"/>
      <c r="V826" s="536"/>
      <c r="W826" s="536">
        <v>12</v>
      </c>
      <c r="X826" s="536"/>
      <c r="Y826" s="536"/>
      <c r="Z826" s="536"/>
      <c r="AA826" s="536">
        <v>6</v>
      </c>
      <c r="AB826" s="536"/>
      <c r="AC826" s="536"/>
      <c r="AD826" s="779"/>
    </row>
    <row r="827" spans="1:34" ht="15" customHeight="1">
      <c r="A827" s="75"/>
      <c r="B827" s="173" t="s">
        <v>29</v>
      </c>
      <c r="C827" s="173"/>
      <c r="D827" s="173"/>
      <c r="E827" s="173"/>
      <c r="F827" s="174"/>
      <c r="G827" s="517">
        <v>8</v>
      </c>
      <c r="H827" s="517"/>
      <c r="I827" s="517"/>
      <c r="J827" s="517"/>
      <c r="K827" s="517">
        <v>4</v>
      </c>
      <c r="L827" s="517"/>
      <c r="M827" s="517"/>
      <c r="N827" s="517"/>
      <c r="O827" s="517">
        <v>4</v>
      </c>
      <c r="P827" s="517"/>
      <c r="Q827" s="517"/>
      <c r="R827" s="517"/>
      <c r="S827" s="536">
        <v>11</v>
      </c>
      <c r="T827" s="536"/>
      <c r="U827" s="536"/>
      <c r="V827" s="536"/>
      <c r="W827" s="536">
        <v>7</v>
      </c>
      <c r="X827" s="536"/>
      <c r="Y827" s="536"/>
      <c r="Z827" s="536"/>
      <c r="AA827" s="536">
        <v>4</v>
      </c>
      <c r="AB827" s="536"/>
      <c r="AC827" s="536"/>
      <c r="AD827" s="779"/>
    </row>
    <row r="828" spans="1:34" ht="15" customHeight="1">
      <c r="A828" s="378" t="s">
        <v>30</v>
      </c>
      <c r="B828" s="379"/>
      <c r="C828" s="379"/>
      <c r="D828" s="379"/>
      <c r="E828" s="379"/>
      <c r="F828" s="385"/>
      <c r="G828" s="517">
        <v>6550</v>
      </c>
      <c r="H828" s="517"/>
      <c r="I828" s="517"/>
      <c r="J828" s="517"/>
      <c r="K828" s="517">
        <v>3315</v>
      </c>
      <c r="L828" s="517"/>
      <c r="M828" s="517"/>
      <c r="N828" s="517"/>
      <c r="O828" s="517">
        <v>3235</v>
      </c>
      <c r="P828" s="517"/>
      <c r="Q828" s="517"/>
      <c r="R828" s="517"/>
      <c r="S828" s="536">
        <v>6170</v>
      </c>
      <c r="T828" s="536"/>
      <c r="U828" s="536"/>
      <c r="V828" s="536"/>
      <c r="W828" s="536">
        <v>3651</v>
      </c>
      <c r="X828" s="536"/>
      <c r="Y828" s="536"/>
      <c r="Z828" s="536"/>
      <c r="AA828" s="536">
        <v>2519</v>
      </c>
      <c r="AB828" s="536"/>
      <c r="AC828" s="536"/>
      <c r="AD828" s="779"/>
    </row>
    <row r="829" spans="1:34" ht="15" customHeight="1">
      <c r="A829" s="75"/>
      <c r="B829" s="379" t="s">
        <v>31</v>
      </c>
      <c r="C829" s="379"/>
      <c r="D829" s="379"/>
      <c r="E829" s="379"/>
      <c r="F829" s="385"/>
      <c r="G829" s="517">
        <v>1180</v>
      </c>
      <c r="H829" s="517"/>
      <c r="I829" s="517"/>
      <c r="J829" s="517"/>
      <c r="K829" s="517">
        <v>441</v>
      </c>
      <c r="L829" s="517"/>
      <c r="M829" s="517"/>
      <c r="N829" s="517"/>
      <c r="O829" s="517">
        <v>739</v>
      </c>
      <c r="P829" s="517"/>
      <c r="Q829" s="517"/>
      <c r="R829" s="517"/>
      <c r="S829" s="536">
        <v>1035</v>
      </c>
      <c r="T829" s="536"/>
      <c r="U829" s="536"/>
      <c r="V829" s="536"/>
      <c r="W829" s="536">
        <v>474</v>
      </c>
      <c r="X829" s="536"/>
      <c r="Y829" s="536"/>
      <c r="Z829" s="536"/>
      <c r="AA829" s="536">
        <v>561</v>
      </c>
      <c r="AB829" s="536"/>
      <c r="AC829" s="536"/>
      <c r="AD829" s="779"/>
      <c r="AF829" s="147"/>
      <c r="AG829" s="147"/>
      <c r="AH829" s="147"/>
    </row>
    <row r="830" spans="1:34" ht="15" customHeight="1">
      <c r="A830" s="75"/>
      <c r="B830" s="379" t="s">
        <v>32</v>
      </c>
      <c r="C830" s="379"/>
      <c r="D830" s="379"/>
      <c r="E830" s="379"/>
      <c r="F830" s="385"/>
      <c r="G830" s="517">
        <v>1892</v>
      </c>
      <c r="H830" s="517"/>
      <c r="I830" s="517"/>
      <c r="J830" s="517"/>
      <c r="K830" s="517">
        <v>1535</v>
      </c>
      <c r="L830" s="517"/>
      <c r="M830" s="517"/>
      <c r="N830" s="517"/>
      <c r="O830" s="517">
        <v>357</v>
      </c>
      <c r="P830" s="517"/>
      <c r="Q830" s="517"/>
      <c r="R830" s="517"/>
      <c r="S830" s="536">
        <v>1843</v>
      </c>
      <c r="T830" s="536"/>
      <c r="U830" s="536"/>
      <c r="V830" s="536"/>
      <c r="W830" s="536">
        <v>1569</v>
      </c>
      <c r="X830" s="536"/>
      <c r="Y830" s="536"/>
      <c r="Z830" s="536"/>
      <c r="AA830" s="536">
        <v>274</v>
      </c>
      <c r="AB830" s="536"/>
      <c r="AC830" s="536"/>
      <c r="AD830" s="779"/>
      <c r="AF830" s="147"/>
      <c r="AG830" s="147"/>
      <c r="AH830" s="147"/>
    </row>
    <row r="831" spans="1:34" ht="14.25" customHeight="1">
      <c r="A831" s="75"/>
      <c r="B831" s="173" t="s">
        <v>29</v>
      </c>
      <c r="C831" s="173"/>
      <c r="D831" s="173"/>
      <c r="E831" s="173"/>
      <c r="F831" s="174"/>
      <c r="G831" s="517">
        <v>3478</v>
      </c>
      <c r="H831" s="517"/>
      <c r="I831" s="517"/>
      <c r="J831" s="517"/>
      <c r="K831" s="517">
        <v>1339</v>
      </c>
      <c r="L831" s="517"/>
      <c r="M831" s="517"/>
      <c r="N831" s="517"/>
      <c r="O831" s="517">
        <v>2139</v>
      </c>
      <c r="P831" s="517"/>
      <c r="Q831" s="517"/>
      <c r="R831" s="517"/>
      <c r="S831" s="536">
        <f>S828-S829-S830</f>
        <v>3292</v>
      </c>
      <c r="T831" s="536"/>
      <c r="U831" s="536"/>
      <c r="V831" s="536"/>
      <c r="W831" s="536">
        <f>W828-W829-W830</f>
        <v>1608</v>
      </c>
      <c r="X831" s="536"/>
      <c r="Y831" s="536"/>
      <c r="Z831" s="536"/>
      <c r="AA831" s="536">
        <f>AA828-AA829-AA830</f>
        <v>1684</v>
      </c>
      <c r="AB831" s="536"/>
      <c r="AC831" s="536"/>
      <c r="AD831" s="779"/>
    </row>
    <row r="832" spans="1:34" ht="15" customHeight="1">
      <c r="A832" s="378" t="s">
        <v>33</v>
      </c>
      <c r="B832" s="379"/>
      <c r="C832" s="379"/>
      <c r="D832" s="379"/>
      <c r="E832" s="379"/>
      <c r="F832" s="385"/>
      <c r="G832" s="517">
        <v>2364</v>
      </c>
      <c r="H832" s="517"/>
      <c r="I832" s="517"/>
      <c r="J832" s="517"/>
      <c r="K832" s="517">
        <v>1154</v>
      </c>
      <c r="L832" s="517"/>
      <c r="M832" s="517"/>
      <c r="N832" s="517"/>
      <c r="O832" s="517">
        <v>1210</v>
      </c>
      <c r="P832" s="517"/>
      <c r="Q832" s="517"/>
      <c r="R832" s="517"/>
      <c r="S832" s="536">
        <v>2296</v>
      </c>
      <c r="T832" s="536"/>
      <c r="U832" s="536"/>
      <c r="V832" s="536"/>
      <c r="W832" s="536">
        <v>1324</v>
      </c>
      <c r="X832" s="536"/>
      <c r="Y832" s="536"/>
      <c r="Z832" s="536"/>
      <c r="AA832" s="536">
        <v>972</v>
      </c>
      <c r="AB832" s="536"/>
      <c r="AC832" s="536"/>
      <c r="AD832" s="779"/>
    </row>
    <row r="833" spans="1:30" ht="15" customHeight="1">
      <c r="A833" s="75"/>
      <c r="B833" s="379" t="s">
        <v>34</v>
      </c>
      <c r="C833" s="379"/>
      <c r="D833" s="379"/>
      <c r="E833" s="379"/>
      <c r="F833" s="385"/>
      <c r="G833" s="517">
        <v>1056</v>
      </c>
      <c r="H833" s="517"/>
      <c r="I833" s="517"/>
      <c r="J833" s="517"/>
      <c r="K833" s="517">
        <v>652</v>
      </c>
      <c r="L833" s="517"/>
      <c r="M833" s="517"/>
      <c r="N833" s="517"/>
      <c r="O833" s="517">
        <v>404</v>
      </c>
      <c r="P833" s="517"/>
      <c r="Q833" s="517"/>
      <c r="R833" s="517"/>
      <c r="S833" s="536">
        <v>1045</v>
      </c>
      <c r="T833" s="536"/>
      <c r="U833" s="536"/>
      <c r="V833" s="536"/>
      <c r="W833" s="536">
        <v>729</v>
      </c>
      <c r="X833" s="536"/>
      <c r="Y833" s="536"/>
      <c r="Z833" s="536"/>
      <c r="AA833" s="536">
        <v>316</v>
      </c>
      <c r="AB833" s="536"/>
      <c r="AC833" s="536"/>
      <c r="AD833" s="779"/>
    </row>
    <row r="834" spans="1:30" ht="15" customHeight="1">
      <c r="A834" s="75"/>
      <c r="B834" s="379" t="s">
        <v>35</v>
      </c>
      <c r="C834" s="379"/>
      <c r="D834" s="379"/>
      <c r="E834" s="379"/>
      <c r="F834" s="385"/>
      <c r="G834" s="517">
        <v>312</v>
      </c>
      <c r="H834" s="517"/>
      <c r="I834" s="517"/>
      <c r="J834" s="517"/>
      <c r="K834" s="517">
        <v>146</v>
      </c>
      <c r="L834" s="517"/>
      <c r="M834" s="517"/>
      <c r="N834" s="517"/>
      <c r="O834" s="517">
        <v>166</v>
      </c>
      <c r="P834" s="517"/>
      <c r="Q834" s="517"/>
      <c r="R834" s="517"/>
      <c r="S834" s="536">
        <v>295</v>
      </c>
      <c r="T834" s="536"/>
      <c r="U834" s="536"/>
      <c r="V834" s="536"/>
      <c r="W834" s="536">
        <v>161</v>
      </c>
      <c r="X834" s="536"/>
      <c r="Y834" s="536"/>
      <c r="Z834" s="536"/>
      <c r="AA834" s="536">
        <v>134</v>
      </c>
      <c r="AB834" s="536"/>
      <c r="AC834" s="536"/>
      <c r="AD834" s="779"/>
    </row>
    <row r="835" spans="1:30" ht="14.25" customHeight="1">
      <c r="A835" s="75"/>
      <c r="B835" s="173" t="s">
        <v>29</v>
      </c>
      <c r="C835" s="173"/>
      <c r="D835" s="173"/>
      <c r="E835" s="173"/>
      <c r="F835" s="174"/>
      <c r="G835" s="517">
        <v>996</v>
      </c>
      <c r="H835" s="517"/>
      <c r="I835" s="517"/>
      <c r="J835" s="517"/>
      <c r="K835" s="517">
        <v>356</v>
      </c>
      <c r="L835" s="517"/>
      <c r="M835" s="517"/>
      <c r="N835" s="517"/>
      <c r="O835" s="517">
        <v>640</v>
      </c>
      <c r="P835" s="517"/>
      <c r="Q835" s="517"/>
      <c r="R835" s="517"/>
      <c r="S835" s="536">
        <f>S832-S833-S834</f>
        <v>956</v>
      </c>
      <c r="T835" s="536"/>
      <c r="U835" s="536"/>
      <c r="V835" s="536"/>
      <c r="W835" s="536">
        <f>W832-W833-W834</f>
        <v>434</v>
      </c>
      <c r="X835" s="536"/>
      <c r="Y835" s="536"/>
      <c r="Z835" s="536"/>
      <c r="AA835" s="536">
        <f>AA832-AA833-AA834</f>
        <v>522</v>
      </c>
      <c r="AB835" s="536"/>
      <c r="AC835" s="536"/>
      <c r="AD835" s="779"/>
    </row>
    <row r="836" spans="1:30" ht="15" customHeight="1">
      <c r="A836" s="956" t="s">
        <v>36</v>
      </c>
      <c r="B836" s="957"/>
      <c r="C836" s="957"/>
      <c r="D836" s="957"/>
      <c r="E836" s="957"/>
      <c r="F836" s="958"/>
      <c r="G836" s="535">
        <v>2509</v>
      </c>
      <c r="H836" s="535"/>
      <c r="I836" s="535"/>
      <c r="J836" s="535"/>
      <c r="K836" s="535">
        <v>665</v>
      </c>
      <c r="L836" s="535"/>
      <c r="M836" s="535"/>
      <c r="N836" s="535"/>
      <c r="O836" s="535">
        <v>1844</v>
      </c>
      <c r="P836" s="535"/>
      <c r="Q836" s="535"/>
      <c r="R836" s="535"/>
      <c r="S836" s="225">
        <f>S796-S798-S828-S832</f>
        <v>2516</v>
      </c>
      <c r="T836" s="225"/>
      <c r="U836" s="225"/>
      <c r="V836" s="225"/>
      <c r="W836" s="225">
        <f>W796-W798-W828-W832</f>
        <v>811</v>
      </c>
      <c r="X836" s="225"/>
      <c r="Y836" s="225"/>
      <c r="Z836" s="225"/>
      <c r="AA836" s="225">
        <f>AA796-AA798-AA828-AA832</f>
        <v>1705</v>
      </c>
      <c r="AB836" s="225"/>
      <c r="AC836" s="225"/>
      <c r="AD836" s="780"/>
    </row>
    <row r="837" spans="1:30" ht="15" customHeight="1">
      <c r="A837" s="17" t="s">
        <v>411</v>
      </c>
      <c r="B837" s="17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42" t="s">
        <v>281</v>
      </c>
    </row>
    <row r="838" spans="1:30" ht="15" customHeight="1">
      <c r="A838" s="17" t="s">
        <v>410</v>
      </c>
      <c r="B838" s="17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30" ht="15" customHeight="1">
      <c r="A839" s="17" t="s">
        <v>439</v>
      </c>
      <c r="B839" s="17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30" s="11" customFormat="1" ht="13.5" customHeight="1">
      <c r="A840" s="17" t="s">
        <v>438</v>
      </c>
      <c r="B840" s="17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2"/>
    </row>
    <row r="841" spans="1:30" ht="13.5" customHeight="1">
      <c r="A841" s="14" t="s">
        <v>38</v>
      </c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3.5" customHeight="1">
      <c r="B842" s="9" t="s">
        <v>167</v>
      </c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5.95" customHeight="1">
      <c r="A843" s="188" t="s">
        <v>218</v>
      </c>
      <c r="B843" s="189"/>
      <c r="C843" s="189"/>
      <c r="D843" s="189"/>
      <c r="E843" s="189"/>
      <c r="F843" s="189"/>
      <c r="G843" s="189"/>
      <c r="H843" s="189"/>
      <c r="I843" s="189"/>
      <c r="J843" s="190"/>
      <c r="K843" s="271" t="s">
        <v>486</v>
      </c>
      <c r="L843" s="208"/>
      <c r="M843" s="208"/>
      <c r="N843" s="209"/>
      <c r="O843" s="271" t="s">
        <v>487</v>
      </c>
      <c r="P843" s="208"/>
      <c r="Q843" s="208"/>
      <c r="R843" s="209"/>
      <c r="S843" s="271" t="s">
        <v>488</v>
      </c>
      <c r="T843" s="208"/>
      <c r="U843" s="208"/>
      <c r="V843" s="209"/>
      <c r="W843" s="271" t="s">
        <v>446</v>
      </c>
      <c r="X843" s="208"/>
      <c r="Y843" s="208"/>
      <c r="Z843" s="209"/>
      <c r="AA843" s="784" t="s">
        <v>485</v>
      </c>
      <c r="AB843" s="784"/>
      <c r="AC843" s="784"/>
      <c r="AD843" s="785"/>
    </row>
    <row r="844" spans="1:30" ht="20.100000000000001" customHeight="1">
      <c r="A844" s="380" t="s">
        <v>60</v>
      </c>
      <c r="B844" s="381"/>
      <c r="C844" s="381"/>
      <c r="D844" s="381"/>
      <c r="E844" s="381"/>
      <c r="F844" s="381"/>
      <c r="G844" s="381"/>
      <c r="H844" s="381"/>
      <c r="I844" s="381"/>
      <c r="J844" s="382"/>
      <c r="K844" s="272"/>
      <c r="L844" s="214"/>
      <c r="M844" s="214"/>
      <c r="N844" s="215"/>
      <c r="O844" s="272"/>
      <c r="P844" s="214"/>
      <c r="Q844" s="214"/>
      <c r="R844" s="215"/>
      <c r="S844" s="272"/>
      <c r="T844" s="214"/>
      <c r="U844" s="214"/>
      <c r="V844" s="215"/>
      <c r="W844" s="272"/>
      <c r="X844" s="214"/>
      <c r="Y844" s="214"/>
      <c r="Z844" s="215"/>
      <c r="AA844" s="786"/>
      <c r="AB844" s="786"/>
      <c r="AC844" s="786"/>
      <c r="AD844" s="787"/>
    </row>
    <row r="845" spans="1:30" ht="15.95" customHeight="1">
      <c r="A845" s="378" t="s">
        <v>219</v>
      </c>
      <c r="B845" s="401"/>
      <c r="C845" s="401"/>
      <c r="D845" s="401"/>
      <c r="E845" s="401"/>
      <c r="F845" s="401"/>
      <c r="G845" s="401"/>
      <c r="H845" s="383" t="s">
        <v>55</v>
      </c>
      <c r="I845" s="383"/>
      <c r="J845" s="384"/>
      <c r="K845" s="534">
        <v>5.4</v>
      </c>
      <c r="L845" s="534"/>
      <c r="M845" s="534"/>
      <c r="N845" s="534"/>
      <c r="O845" s="534">
        <v>5.59</v>
      </c>
      <c r="P845" s="534"/>
      <c r="Q845" s="534"/>
      <c r="R845" s="534"/>
      <c r="S845" s="534">
        <v>6.16</v>
      </c>
      <c r="T845" s="534"/>
      <c r="U845" s="534"/>
      <c r="V845" s="534"/>
      <c r="W845" s="534">
        <v>6.22</v>
      </c>
      <c r="X845" s="534"/>
      <c r="Y845" s="534"/>
      <c r="Z845" s="534"/>
      <c r="AA845" s="376">
        <v>8.48</v>
      </c>
      <c r="AB845" s="376"/>
      <c r="AC845" s="376"/>
      <c r="AD845" s="377"/>
    </row>
    <row r="846" spans="1:30" ht="20.100000000000001" customHeight="1">
      <c r="A846" s="378" t="s">
        <v>220</v>
      </c>
      <c r="B846" s="401"/>
      <c r="C846" s="401"/>
      <c r="D846" s="401"/>
      <c r="E846" s="401"/>
      <c r="F846" s="401"/>
      <c r="G846" s="401"/>
      <c r="H846" s="383" t="s">
        <v>56</v>
      </c>
      <c r="I846" s="383"/>
      <c r="J846" s="384"/>
      <c r="K846" s="433">
        <v>44621</v>
      </c>
      <c r="L846" s="433"/>
      <c r="M846" s="433"/>
      <c r="N846" s="433"/>
      <c r="O846" s="433">
        <v>47316</v>
      </c>
      <c r="P846" s="433"/>
      <c r="Q846" s="433"/>
      <c r="R846" s="433"/>
      <c r="S846" s="433">
        <v>52369</v>
      </c>
      <c r="T846" s="433"/>
      <c r="U846" s="433"/>
      <c r="V846" s="433"/>
      <c r="W846" s="433">
        <v>54480</v>
      </c>
      <c r="X846" s="433"/>
      <c r="Y846" s="433"/>
      <c r="Z846" s="433"/>
      <c r="AA846" s="536">
        <v>61736</v>
      </c>
      <c r="AB846" s="536"/>
      <c r="AC846" s="536"/>
      <c r="AD846" s="779"/>
    </row>
    <row r="847" spans="1:30" ht="20.100000000000001" customHeight="1">
      <c r="A847" s="378" t="s">
        <v>221</v>
      </c>
      <c r="B847" s="401"/>
      <c r="C847" s="401"/>
      <c r="D847" s="401"/>
      <c r="E847" s="401"/>
      <c r="F847" s="401"/>
      <c r="G847" s="401"/>
      <c r="H847" s="383" t="s">
        <v>57</v>
      </c>
      <c r="I847" s="383"/>
      <c r="J847" s="384"/>
      <c r="K847" s="260">
        <v>8263.1</v>
      </c>
      <c r="L847" s="260"/>
      <c r="M847" s="260"/>
      <c r="N847" s="260"/>
      <c r="O847" s="260">
        <v>8464.4007155635063</v>
      </c>
      <c r="P847" s="260"/>
      <c r="Q847" s="260"/>
      <c r="R847" s="260"/>
      <c r="S847" s="260">
        <v>8501.4610389610389</v>
      </c>
      <c r="T847" s="260"/>
      <c r="U847" s="260"/>
      <c r="V847" s="260"/>
      <c r="W847" s="260">
        <v>8758.7999999999993</v>
      </c>
      <c r="X847" s="260"/>
      <c r="Y847" s="260"/>
      <c r="Z847" s="260"/>
      <c r="AA847" s="376">
        <v>7280.2</v>
      </c>
      <c r="AB847" s="376"/>
      <c r="AC847" s="376"/>
      <c r="AD847" s="377"/>
    </row>
    <row r="848" spans="1:30" ht="20.100000000000001" customHeight="1">
      <c r="A848" s="378" t="s">
        <v>39</v>
      </c>
      <c r="B848" s="401"/>
      <c r="C848" s="401"/>
      <c r="D848" s="401"/>
      <c r="E848" s="401"/>
      <c r="F848" s="401"/>
      <c r="G848" s="401"/>
      <c r="H848" s="383" t="s">
        <v>58</v>
      </c>
      <c r="I848" s="383"/>
      <c r="J848" s="384"/>
      <c r="K848" s="260">
        <v>12.6</v>
      </c>
      <c r="L848" s="260"/>
      <c r="M848" s="260"/>
      <c r="N848" s="260"/>
      <c r="O848" s="260">
        <v>13.018164881229625</v>
      </c>
      <c r="P848" s="260"/>
      <c r="Q848" s="260"/>
      <c r="R848" s="260"/>
      <c r="S848" s="260">
        <v>14.3455985095482</v>
      </c>
      <c r="T848" s="260"/>
      <c r="U848" s="260"/>
      <c r="V848" s="260"/>
      <c r="W848" s="260">
        <v>14.492078285181734</v>
      </c>
      <c r="X848" s="260"/>
      <c r="Y848" s="260"/>
      <c r="Z848" s="260"/>
      <c r="AA848" s="376">
        <f>AA845/42.92*100</f>
        <v>19.757688723205966</v>
      </c>
      <c r="AB848" s="376"/>
      <c r="AC848" s="376"/>
      <c r="AD848" s="377"/>
    </row>
    <row r="849" spans="1:30" ht="20.100000000000001" customHeight="1">
      <c r="A849" s="398" t="s">
        <v>40</v>
      </c>
      <c r="B849" s="400"/>
      <c r="C849" s="400"/>
      <c r="D849" s="400"/>
      <c r="E849" s="400"/>
      <c r="F849" s="400"/>
      <c r="G849" s="400"/>
      <c r="H849" s="402" t="s">
        <v>58</v>
      </c>
      <c r="I849" s="402"/>
      <c r="J849" s="403"/>
      <c r="K849" s="532">
        <v>74.900000000000006</v>
      </c>
      <c r="L849" s="532"/>
      <c r="M849" s="532"/>
      <c r="N849" s="532"/>
      <c r="O849" s="532">
        <v>73.922009748781406</v>
      </c>
      <c r="P849" s="532"/>
      <c r="Q849" s="532"/>
      <c r="R849" s="532"/>
      <c r="S849" s="532">
        <v>77.115299661316499</v>
      </c>
      <c r="T849" s="532"/>
      <c r="U849" s="532"/>
      <c r="V849" s="532"/>
      <c r="W849" s="532">
        <v>76.911131502788166</v>
      </c>
      <c r="X849" s="532"/>
      <c r="Y849" s="532"/>
      <c r="Z849" s="532"/>
      <c r="AA849" s="788">
        <f>AA846/73753*100</f>
        <v>83.706425501335531</v>
      </c>
      <c r="AB849" s="788"/>
      <c r="AC849" s="788"/>
      <c r="AD849" s="789"/>
    </row>
    <row r="850" spans="1:30" ht="15" customHeight="1">
      <c r="A850" s="16" t="s">
        <v>407</v>
      </c>
      <c r="B850" s="166"/>
      <c r="C850" s="149"/>
      <c r="D850" s="149"/>
      <c r="E850" s="149"/>
      <c r="F850" s="149"/>
      <c r="G850" s="149"/>
      <c r="H850" s="149"/>
      <c r="I850" s="149"/>
      <c r="J850" s="149"/>
      <c r="K850" s="150"/>
      <c r="L850" s="150"/>
      <c r="M850" s="150"/>
      <c r="N850" s="150"/>
      <c r="O850" s="150"/>
      <c r="P850" s="150"/>
      <c r="Q850" s="150"/>
      <c r="R850" s="150"/>
      <c r="S850" s="150"/>
      <c r="T850" s="150"/>
      <c r="U850" s="150"/>
      <c r="V850" s="150"/>
      <c r="W850" s="150"/>
      <c r="X850" s="150"/>
      <c r="Y850" s="150"/>
      <c r="Z850" s="150"/>
      <c r="AA850" s="150"/>
      <c r="AB850" s="150"/>
      <c r="AC850" s="150"/>
      <c r="AD850" s="42" t="s">
        <v>281</v>
      </c>
    </row>
    <row r="851" spans="1:30" ht="15" customHeight="1">
      <c r="A851" s="16" t="s">
        <v>408</v>
      </c>
      <c r="B851" s="16"/>
      <c r="C851" s="152"/>
      <c r="D851" s="152"/>
      <c r="E851" s="152"/>
      <c r="F851" s="152"/>
      <c r="G851" s="152"/>
      <c r="H851" s="152"/>
      <c r="I851" s="152"/>
      <c r="J851" s="152"/>
      <c r="K851" s="152"/>
      <c r="L851" s="152"/>
      <c r="M851" s="152"/>
      <c r="N851" s="152"/>
      <c r="O851" s="152"/>
      <c r="P851" s="152"/>
      <c r="Q851" s="152"/>
      <c r="R851" s="152"/>
      <c r="S851" s="152"/>
      <c r="T851" s="152"/>
      <c r="U851" s="152"/>
      <c r="V851" s="152"/>
      <c r="W851" s="152"/>
      <c r="X851" s="152"/>
      <c r="Y851" s="152"/>
      <c r="Z851" s="152"/>
      <c r="AA851" s="152"/>
      <c r="AB851" s="152"/>
      <c r="AC851" s="152"/>
      <c r="AD851" s="11"/>
    </row>
    <row r="852" spans="1:30" ht="15" customHeight="1">
      <c r="A852" s="151"/>
      <c r="B852" s="153"/>
      <c r="C852" s="154"/>
      <c r="D852" s="154"/>
      <c r="E852" s="154"/>
      <c r="F852" s="154"/>
      <c r="G852" s="154"/>
      <c r="H852" s="154"/>
      <c r="I852" s="154"/>
      <c r="J852" s="154"/>
      <c r="K852" s="154"/>
      <c r="L852" s="154"/>
      <c r="M852" s="154"/>
      <c r="N852" s="154"/>
      <c r="O852" s="154"/>
      <c r="P852" s="154"/>
      <c r="Q852" s="154"/>
      <c r="R852" s="154"/>
      <c r="S852" s="154"/>
      <c r="T852" s="154"/>
      <c r="U852" s="154"/>
      <c r="V852" s="154"/>
      <c r="W852" s="154"/>
      <c r="X852" s="154"/>
      <c r="Y852" s="154"/>
      <c r="Z852" s="154"/>
      <c r="AA852" s="154"/>
      <c r="AB852" s="154"/>
      <c r="AC852" s="154"/>
      <c r="AD852" s="154"/>
    </row>
    <row r="853" spans="1:30" s="11" customFormat="1" ht="13.5" customHeight="1">
      <c r="A853" s="14" t="s">
        <v>41</v>
      </c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s="11" customFormat="1" ht="13.5" customHeight="1">
      <c r="A854" s="1"/>
      <c r="B854" s="9" t="s">
        <v>167</v>
      </c>
      <c r="C854" s="1"/>
      <c r="D854" s="1"/>
      <c r="E854" s="1"/>
      <c r="F854" s="1"/>
      <c r="G854" s="1"/>
      <c r="H854" s="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4"/>
      <c r="V854" s="4"/>
      <c r="W854" s="4"/>
      <c r="X854" s="4"/>
      <c r="Y854" s="1"/>
      <c r="Z854" s="4"/>
      <c r="AA854" s="4"/>
      <c r="AB854" s="4"/>
      <c r="AC854" s="4"/>
      <c r="AD854" s="77" t="s">
        <v>108</v>
      </c>
    </row>
    <row r="855" spans="1:30" ht="15.95" customHeight="1">
      <c r="A855" s="188" t="s">
        <v>218</v>
      </c>
      <c r="B855" s="189"/>
      <c r="C855" s="189"/>
      <c r="D855" s="189"/>
      <c r="E855" s="189"/>
      <c r="F855" s="189"/>
      <c r="G855" s="189"/>
      <c r="H855" s="189"/>
      <c r="I855" s="189"/>
      <c r="J855" s="190"/>
      <c r="K855" s="271" t="s">
        <v>502</v>
      </c>
      <c r="L855" s="208"/>
      <c r="M855" s="208"/>
      <c r="N855" s="209"/>
      <c r="O855" s="271" t="s">
        <v>93</v>
      </c>
      <c r="P855" s="208"/>
      <c r="Q855" s="208"/>
      <c r="R855" s="209"/>
      <c r="S855" s="271" t="s">
        <v>503</v>
      </c>
      <c r="T855" s="208"/>
      <c r="U855" s="208"/>
      <c r="V855" s="209"/>
      <c r="W855" s="791" t="s">
        <v>514</v>
      </c>
      <c r="X855" s="791"/>
      <c r="Y855" s="791"/>
      <c r="Z855" s="791"/>
      <c r="AA855" s="803" t="s">
        <v>515</v>
      </c>
      <c r="AB855" s="784"/>
      <c r="AC855" s="784"/>
      <c r="AD855" s="785"/>
    </row>
    <row r="856" spans="1:30" ht="20.100000000000001" customHeight="1">
      <c r="A856" s="380" t="s">
        <v>60</v>
      </c>
      <c r="B856" s="381"/>
      <c r="C856" s="381"/>
      <c r="D856" s="381"/>
      <c r="E856" s="381"/>
      <c r="F856" s="381"/>
      <c r="G856" s="381"/>
      <c r="H856" s="381"/>
      <c r="I856" s="381"/>
      <c r="J856" s="382"/>
      <c r="K856" s="272"/>
      <c r="L856" s="214"/>
      <c r="M856" s="214"/>
      <c r="N856" s="215"/>
      <c r="O856" s="272"/>
      <c r="P856" s="214"/>
      <c r="Q856" s="214"/>
      <c r="R856" s="215"/>
      <c r="S856" s="272"/>
      <c r="T856" s="214"/>
      <c r="U856" s="214"/>
      <c r="V856" s="215"/>
      <c r="W856" s="792"/>
      <c r="X856" s="792"/>
      <c r="Y856" s="792"/>
      <c r="Z856" s="792"/>
      <c r="AA856" s="804"/>
      <c r="AB856" s="786"/>
      <c r="AC856" s="786"/>
      <c r="AD856" s="787"/>
    </row>
    <row r="857" spans="1:30" ht="15.95" customHeight="1">
      <c r="A857" s="378" t="s">
        <v>42</v>
      </c>
      <c r="B857" s="379"/>
      <c r="C857" s="379"/>
      <c r="D857" s="379"/>
      <c r="E857" s="379"/>
      <c r="F857" s="379"/>
      <c r="G857" s="10" t="s">
        <v>258</v>
      </c>
      <c r="H857" s="56"/>
      <c r="I857" s="10"/>
      <c r="J857" s="31"/>
      <c r="K857" s="782">
        <v>53031</v>
      </c>
      <c r="L857" s="782"/>
      <c r="M857" s="782"/>
      <c r="N857" s="782"/>
      <c r="O857" s="782">
        <v>59575</v>
      </c>
      <c r="P857" s="782"/>
      <c r="Q857" s="782"/>
      <c r="R857" s="782"/>
      <c r="S857" s="782">
        <v>63982</v>
      </c>
      <c r="T857" s="782"/>
      <c r="U857" s="782"/>
      <c r="V857" s="782"/>
      <c r="W857" s="783">
        <f>100*W860/W864</f>
        <v>67909.999999999825</v>
      </c>
      <c r="X857" s="783"/>
      <c r="Y857" s="783"/>
      <c r="Z857" s="783"/>
      <c r="AA857" s="801">
        <v>70835</v>
      </c>
      <c r="AB857" s="801"/>
      <c r="AC857" s="801"/>
      <c r="AD857" s="802"/>
    </row>
    <row r="858" spans="1:30" ht="20.100000000000001" customHeight="1">
      <c r="A858" s="378" t="s">
        <v>43</v>
      </c>
      <c r="B858" s="379"/>
      <c r="C858" s="379"/>
      <c r="D858" s="379"/>
      <c r="E858" s="379"/>
      <c r="F858" s="379"/>
      <c r="G858" s="56" t="s">
        <v>259</v>
      </c>
      <c r="H858" s="56"/>
      <c r="I858" s="56"/>
      <c r="J858" s="95"/>
      <c r="K858" s="790">
        <v>19722</v>
      </c>
      <c r="L858" s="790"/>
      <c r="M858" s="790"/>
      <c r="N858" s="790"/>
      <c r="O858" s="790">
        <v>21247</v>
      </c>
      <c r="P858" s="790"/>
      <c r="Q858" s="790"/>
      <c r="R858" s="790"/>
      <c r="S858" s="790">
        <v>20494</v>
      </c>
      <c r="T858" s="790"/>
      <c r="U858" s="790"/>
      <c r="V858" s="790"/>
      <c r="W858" s="783">
        <v>20207</v>
      </c>
      <c r="X858" s="783"/>
      <c r="Y858" s="783"/>
      <c r="Z858" s="783"/>
      <c r="AA858" s="801">
        <v>21750</v>
      </c>
      <c r="AB858" s="801"/>
      <c r="AC858" s="801"/>
      <c r="AD858" s="802"/>
    </row>
    <row r="859" spans="1:30" ht="20.100000000000001" customHeight="1">
      <c r="A859" s="378" t="s">
        <v>44</v>
      </c>
      <c r="B859" s="379"/>
      <c r="C859" s="379"/>
      <c r="D859" s="379"/>
      <c r="E859" s="379"/>
      <c r="F859" s="379"/>
      <c r="G859" s="56" t="s">
        <v>260</v>
      </c>
      <c r="H859" s="56"/>
      <c r="I859" s="56"/>
      <c r="J859" s="95"/>
      <c r="K859" s="790">
        <v>19226</v>
      </c>
      <c r="L859" s="790"/>
      <c r="M859" s="790"/>
      <c r="N859" s="790"/>
      <c r="O859" s="790">
        <v>19888</v>
      </c>
      <c r="P859" s="790"/>
      <c r="Q859" s="790"/>
      <c r="R859" s="790"/>
      <c r="S859" s="790">
        <v>21394</v>
      </c>
      <c r="T859" s="790"/>
      <c r="U859" s="790"/>
      <c r="V859" s="790"/>
      <c r="W859" s="783">
        <v>22631</v>
      </c>
      <c r="X859" s="783"/>
      <c r="Y859" s="783"/>
      <c r="Z859" s="783"/>
      <c r="AA859" s="801">
        <v>21825</v>
      </c>
      <c r="AB859" s="801"/>
      <c r="AC859" s="801"/>
      <c r="AD859" s="802"/>
    </row>
    <row r="860" spans="1:30" s="99" customFormat="1" ht="20.100000000000001" customHeight="1">
      <c r="A860" s="378" t="s">
        <v>45</v>
      </c>
      <c r="B860" s="379"/>
      <c r="C860" s="379"/>
      <c r="D860" s="379"/>
      <c r="E860" s="379"/>
      <c r="F860" s="379"/>
      <c r="G860" s="56" t="s">
        <v>288</v>
      </c>
      <c r="H860" s="56"/>
      <c r="I860" s="56"/>
      <c r="J860" s="95"/>
      <c r="K860" s="790">
        <v>52535</v>
      </c>
      <c r="L860" s="790"/>
      <c r="M860" s="790"/>
      <c r="N860" s="790"/>
      <c r="O860" s="790">
        <v>58216</v>
      </c>
      <c r="P860" s="790"/>
      <c r="Q860" s="790"/>
      <c r="R860" s="790"/>
      <c r="S860" s="790">
        <v>64882</v>
      </c>
      <c r="T860" s="790"/>
      <c r="U860" s="790"/>
      <c r="V860" s="790"/>
      <c r="W860" s="783">
        <v>70334</v>
      </c>
      <c r="X860" s="783"/>
      <c r="Y860" s="783"/>
      <c r="Z860" s="783"/>
      <c r="AA860" s="801">
        <v>70910</v>
      </c>
      <c r="AB860" s="801"/>
      <c r="AC860" s="801"/>
      <c r="AD860" s="802"/>
    </row>
    <row r="861" spans="1:30" ht="20.100000000000001" customHeight="1">
      <c r="A861" s="378" t="s">
        <v>46</v>
      </c>
      <c r="B861" s="379"/>
      <c r="C861" s="379"/>
      <c r="D861" s="379"/>
      <c r="E861" s="379"/>
      <c r="F861" s="379"/>
      <c r="G861" s="56" t="s">
        <v>278</v>
      </c>
      <c r="H861" s="56"/>
      <c r="I861" s="56"/>
      <c r="J861" s="95"/>
      <c r="K861" s="790">
        <v>-496</v>
      </c>
      <c r="L861" s="790"/>
      <c r="M861" s="790"/>
      <c r="N861" s="790"/>
      <c r="O861" s="790">
        <v>-1359</v>
      </c>
      <c r="P861" s="790"/>
      <c r="Q861" s="790"/>
      <c r="R861" s="790"/>
      <c r="S861" s="790">
        <v>900</v>
      </c>
      <c r="T861" s="790"/>
      <c r="U861" s="790"/>
      <c r="V861" s="790"/>
      <c r="W861" s="783">
        <f>W859-W858</f>
        <v>2424</v>
      </c>
      <c r="X861" s="783"/>
      <c r="Y861" s="783"/>
      <c r="Z861" s="783"/>
      <c r="AA861" s="801">
        <f>AA859-AA858</f>
        <v>75</v>
      </c>
      <c r="AB861" s="801"/>
      <c r="AC861" s="801"/>
      <c r="AD861" s="802"/>
    </row>
    <row r="862" spans="1:30" ht="20.100000000000001" customHeight="1">
      <c r="A862" s="378" t="s">
        <v>47</v>
      </c>
      <c r="B862" s="379"/>
      <c r="C862" s="379"/>
      <c r="D862" s="379"/>
      <c r="E862" s="379"/>
      <c r="F862" s="379"/>
      <c r="G862" s="56" t="s">
        <v>48</v>
      </c>
      <c r="H862" s="56"/>
      <c r="I862" s="56"/>
      <c r="J862" s="95"/>
      <c r="K862" s="793">
        <v>37.189568365672912</v>
      </c>
      <c r="L862" s="793"/>
      <c r="M862" s="793"/>
      <c r="N862" s="793"/>
      <c r="O862" s="793">
        <v>35.664288711707933</v>
      </c>
      <c r="P862" s="793"/>
      <c r="Q862" s="793"/>
      <c r="R862" s="793"/>
      <c r="S862" s="793">
        <v>32</v>
      </c>
      <c r="T862" s="793"/>
      <c r="U862" s="793"/>
      <c r="V862" s="793"/>
      <c r="W862" s="794">
        <f>W858/W857*100</f>
        <v>29.755558827860479</v>
      </c>
      <c r="X862" s="794"/>
      <c r="Y862" s="794"/>
      <c r="Z862" s="794"/>
      <c r="AA862" s="799">
        <f>AA858/AA857*100</f>
        <v>30.705159878591093</v>
      </c>
      <c r="AB862" s="799"/>
      <c r="AC862" s="799"/>
      <c r="AD862" s="800"/>
    </row>
    <row r="863" spans="1:30" s="99" customFormat="1" ht="20.100000000000001" customHeight="1">
      <c r="A863" s="378" t="s">
        <v>49</v>
      </c>
      <c r="B863" s="379"/>
      <c r="C863" s="379"/>
      <c r="D863" s="379"/>
      <c r="E863" s="379"/>
      <c r="F863" s="379"/>
      <c r="G863" s="56" t="s">
        <v>50</v>
      </c>
      <c r="H863" s="56"/>
      <c r="I863" s="56"/>
      <c r="J863" s="95"/>
      <c r="K863" s="793">
        <v>36.254266372499103</v>
      </c>
      <c r="L863" s="793"/>
      <c r="M863" s="793"/>
      <c r="N863" s="793"/>
      <c r="O863" s="793">
        <v>33.383130507763326</v>
      </c>
      <c r="P863" s="793"/>
      <c r="Q863" s="793"/>
      <c r="R863" s="793"/>
      <c r="S863" s="793">
        <v>33.4</v>
      </c>
      <c r="T863" s="793"/>
      <c r="U863" s="793"/>
      <c r="V863" s="793"/>
      <c r="W863" s="794">
        <f>W859/W857*100</f>
        <v>33.324988955971222</v>
      </c>
      <c r="X863" s="794"/>
      <c r="Y863" s="794"/>
      <c r="Z863" s="794"/>
      <c r="AA863" s="799">
        <f>AA859/AA857*100</f>
        <v>30.811039740241409</v>
      </c>
      <c r="AB863" s="799"/>
      <c r="AC863" s="799"/>
      <c r="AD863" s="800"/>
    </row>
    <row r="864" spans="1:30" ht="20.100000000000001" customHeight="1">
      <c r="A864" s="398" t="s">
        <v>51</v>
      </c>
      <c r="B864" s="399"/>
      <c r="C864" s="399"/>
      <c r="D864" s="399"/>
      <c r="E864" s="399"/>
      <c r="F864" s="399"/>
      <c r="G864" s="155" t="s">
        <v>261</v>
      </c>
      <c r="H864" s="155"/>
      <c r="I864" s="155"/>
      <c r="J864" s="156"/>
      <c r="K864" s="795">
        <v>99.064698006826191</v>
      </c>
      <c r="L864" s="795"/>
      <c r="M864" s="795"/>
      <c r="N864" s="795"/>
      <c r="O864" s="795">
        <v>97.718841796055386</v>
      </c>
      <c r="P864" s="795"/>
      <c r="Q864" s="795"/>
      <c r="R864" s="795"/>
      <c r="S864" s="795">
        <v>101.4</v>
      </c>
      <c r="T864" s="795"/>
      <c r="U864" s="795"/>
      <c r="V864" s="795"/>
      <c r="W864" s="796">
        <v>103.56943012811099</v>
      </c>
      <c r="X864" s="796"/>
      <c r="Y864" s="796"/>
      <c r="Z864" s="796"/>
      <c r="AA864" s="797">
        <v>103.56943012811099</v>
      </c>
      <c r="AB864" s="797"/>
      <c r="AC864" s="797"/>
      <c r="AD864" s="798"/>
    </row>
    <row r="865" spans="1:30" ht="20.100000000000001" customHeight="1">
      <c r="A865" s="11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42" t="s">
        <v>281</v>
      </c>
    </row>
    <row r="866" spans="1:30" ht="20.100000000000001" customHeight="1"/>
    <row r="867" spans="1:30" ht="20.100000000000001" customHeight="1"/>
    <row r="868" spans="1:30" ht="12.95" customHeight="1"/>
    <row r="869" spans="1:30" ht="14.25" customHeight="1"/>
  </sheetData>
  <customSheetViews>
    <customSheetView guid="{16544896-4783-4492-B668-AA8DC3E0535A}" showPageBreaks="1" printArea="1" view="pageBreakPreview" showRuler="0">
      <selection sqref="A1:AD1"/>
      <rowBreaks count="19" manualBreakCount="19">
        <brk id="40" max="29" man="1"/>
        <brk id="105" max="29" man="1"/>
        <brk id="171" max="29" man="1"/>
        <brk id="237" max="29" man="1"/>
        <brk id="304" max="29" man="1"/>
        <brk id="352" max="29" man="1"/>
        <brk id="399" max="29" man="1"/>
        <brk id="435" max="29" man="1"/>
        <brk id="471" max="29" man="1"/>
        <brk id="513" max="16383" man="1"/>
        <brk id="544" max="29" man="1"/>
        <brk id="592" max="29" man="1"/>
        <brk id="631" max="29" man="1"/>
        <brk id="671" max="29" man="1"/>
        <brk id="711" max="29" man="1"/>
        <brk id="743" max="29" man="1"/>
        <brk id="775" max="29" man="1"/>
        <brk id="827" max="29" man="1"/>
        <brk id="880" max="29" man="1"/>
      </rowBreaks>
      <pageMargins left="0.78740157480314965" right="0.78740157480314965" top="0.78740157480314965" bottom="0.78740157480314965" header="0.51181102362204722" footer="0.39370078740157483"/>
      <printOptions horizontalCentered="1"/>
      <pageSetup paperSize="9" firstPageNumber="15" orientation="portrait" useFirstPageNumber="1" r:id="rId1"/>
      <headerFooter alignWithMargins="0">
        <oddFooter>&amp;C&amp;10- &amp;P -</oddFooter>
      </headerFooter>
    </customSheetView>
    <customSheetView guid="{DA58304E-EA03-40C6-B869-6850FE74A0AD}" showPageBreaks="1" printArea="1" view="pageBreakPreview" showRuler="0">
      <selection activeCell="B35" sqref="B35"/>
      <rowBreaks count="19" manualBreakCount="19">
        <brk id="40" max="29" man="1"/>
        <brk id="105" max="29" man="1"/>
        <brk id="171" max="29" man="1"/>
        <brk id="237" max="29" man="1"/>
        <brk id="304" max="29" man="1"/>
        <brk id="352" max="29" man="1"/>
        <brk id="399" max="29" man="1"/>
        <brk id="435" max="29" man="1"/>
        <brk id="471" max="29" man="1"/>
        <brk id="513" max="16383" man="1"/>
        <brk id="544" max="29" man="1"/>
        <brk id="592" max="29" man="1"/>
        <brk id="631" max="29" man="1"/>
        <brk id="671" max="29" man="1"/>
        <brk id="711" max="29" man="1"/>
        <brk id="743" max="29" man="1"/>
        <brk id="775" max="29" man="1"/>
        <brk id="827" max="29" man="1"/>
        <brk id="880" max="29" man="1"/>
      </rowBreaks>
      <pageMargins left="0.78740157480314965" right="0.78740157480314965" top="0.78740157480314965" bottom="0.78740157480314965" header="0.51181102362204722" footer="0.39370078740157483"/>
      <printOptions horizontalCentered="1"/>
      <pageSetup paperSize="9" firstPageNumber="15" orientation="portrait" useFirstPageNumber="1" r:id="rId2"/>
      <headerFooter alignWithMargins="0">
        <oddFooter>&amp;C&amp;10- &amp;P -</oddFooter>
      </headerFooter>
    </customSheetView>
  </customSheetViews>
  <mergeCells count="5645">
    <mergeCell ref="N649:P649"/>
    <mergeCell ref="H643:J643"/>
    <mergeCell ref="N645:P645"/>
    <mergeCell ref="K645:M645"/>
    <mergeCell ref="H649:J649"/>
    <mergeCell ref="N647:P647"/>
    <mergeCell ref="A652:C652"/>
    <mergeCell ref="A651:C651"/>
    <mergeCell ref="K662:M662"/>
    <mergeCell ref="M673:O674"/>
    <mergeCell ref="Q667:T667"/>
    <mergeCell ref="M677:O677"/>
    <mergeCell ref="Q658:T658"/>
    <mergeCell ref="Q659:T659"/>
    <mergeCell ref="Q660:T660"/>
    <mergeCell ref="N648:P648"/>
    <mergeCell ref="K644:M644"/>
    <mergeCell ref="Q666:T666"/>
    <mergeCell ref="K665:M665"/>
    <mergeCell ref="N663:P663"/>
    <mergeCell ref="K661:M661"/>
    <mergeCell ref="Q646:T646"/>
    <mergeCell ref="H644:J644"/>
    <mergeCell ref="N652:P652"/>
    <mergeCell ref="N655:P655"/>
    <mergeCell ref="D647:G647"/>
    <mergeCell ref="D649:G649"/>
    <mergeCell ref="U653:X653"/>
    <mergeCell ref="Y680:AA680"/>
    <mergeCell ref="AB680:AD680"/>
    <mergeCell ref="AB685:AD685"/>
    <mergeCell ref="Y688:AA688"/>
    <mergeCell ref="Y675:AA675"/>
    <mergeCell ref="Y679:AA679"/>
    <mergeCell ref="AB679:AD679"/>
    <mergeCell ref="Y677:AA677"/>
    <mergeCell ref="S388:V388"/>
    <mergeCell ref="AB699:AD699"/>
    <mergeCell ref="Y699:AA699"/>
    <mergeCell ref="AB696:AD696"/>
    <mergeCell ref="S688:U688"/>
    <mergeCell ref="S689:U689"/>
    <mergeCell ref="V689:X689"/>
    <mergeCell ref="V688:X688"/>
    <mergeCell ref="U644:X644"/>
    <mergeCell ref="Y696:AA696"/>
    <mergeCell ref="AB698:AD698"/>
    <mergeCell ref="S696:U696"/>
    <mergeCell ref="U645:X645"/>
    <mergeCell ref="Q665:T665"/>
    <mergeCell ref="AM331:AO331"/>
    <mergeCell ref="AF497:AH497"/>
    <mergeCell ref="AB520:AD520"/>
    <mergeCell ref="AB521:AD521"/>
    <mergeCell ref="Z410:AD411"/>
    <mergeCell ref="S386:V386"/>
    <mergeCell ref="Y331:AA331"/>
    <mergeCell ref="Z412:AD412"/>
    <mergeCell ref="Z413:AD413"/>
    <mergeCell ref="U412:Y412"/>
    <mergeCell ref="U413:Y413"/>
    <mergeCell ref="S493:U493"/>
    <mergeCell ref="V493:X493"/>
    <mergeCell ref="J412:L412"/>
    <mergeCell ref="A413:C413"/>
    <mergeCell ref="E514:K514"/>
    <mergeCell ref="P492:R492"/>
    <mergeCell ref="G403:I403"/>
    <mergeCell ref="G400:I400"/>
    <mergeCell ref="J400:L400"/>
    <mergeCell ref="M399:O399"/>
    <mergeCell ref="AK331:AL331"/>
    <mergeCell ref="V520:X520"/>
    <mergeCell ref="Y520:AA520"/>
    <mergeCell ref="W386:Z386"/>
    <mergeCell ref="AA387:AD387"/>
    <mergeCell ref="AA386:AD386"/>
    <mergeCell ref="D413:F413"/>
    <mergeCell ref="G413:I413"/>
    <mergeCell ref="J413:L413"/>
    <mergeCell ref="AB479:AD480"/>
    <mergeCell ref="Y481:AA481"/>
    <mergeCell ref="A600:F600"/>
    <mergeCell ref="C601:F601"/>
    <mergeCell ref="A601:B609"/>
    <mergeCell ref="C804:F804"/>
    <mergeCell ref="B776:F776"/>
    <mergeCell ref="B777:F777"/>
    <mergeCell ref="A778:F778"/>
    <mergeCell ref="B779:F779"/>
    <mergeCell ref="C809:F809"/>
    <mergeCell ref="B780:F780"/>
    <mergeCell ref="B781:F781"/>
    <mergeCell ref="C800:F800"/>
    <mergeCell ref="C801:F801"/>
    <mergeCell ref="B830:F830"/>
    <mergeCell ref="B826:F826"/>
    <mergeCell ref="B827:F827"/>
    <mergeCell ref="C803:F803"/>
    <mergeCell ref="C605:F605"/>
    <mergeCell ref="C615:F615"/>
    <mergeCell ref="C617:F617"/>
    <mergeCell ref="C616:F616"/>
    <mergeCell ref="C618:F618"/>
    <mergeCell ref="A649:C649"/>
    <mergeCell ref="B823:F823"/>
    <mergeCell ref="B821:F821"/>
    <mergeCell ref="B820:F820"/>
    <mergeCell ref="C805:F805"/>
    <mergeCell ref="C806:F806"/>
    <mergeCell ref="C807:F807"/>
    <mergeCell ref="C808:F808"/>
    <mergeCell ref="B813:F813"/>
    <mergeCell ref="B814:F814"/>
    <mergeCell ref="C810:F810"/>
    <mergeCell ref="B816:F816"/>
    <mergeCell ref="B817:F817"/>
    <mergeCell ref="B819:F819"/>
    <mergeCell ref="B815:F815"/>
    <mergeCell ref="B822:F822"/>
    <mergeCell ref="A836:F836"/>
    <mergeCell ref="B833:F833"/>
    <mergeCell ref="B834:F834"/>
    <mergeCell ref="B835:F835"/>
    <mergeCell ref="B824:F824"/>
    <mergeCell ref="B825:F825"/>
    <mergeCell ref="A828:F828"/>
    <mergeCell ref="A832:F832"/>
    <mergeCell ref="B831:F831"/>
    <mergeCell ref="B829:F829"/>
    <mergeCell ref="C802:F802"/>
    <mergeCell ref="B761:F761"/>
    <mergeCell ref="A798:F798"/>
    <mergeCell ref="A797:F797"/>
    <mergeCell ref="B795:F795"/>
    <mergeCell ref="B794:F794"/>
    <mergeCell ref="A796:F796"/>
    <mergeCell ref="A774:F774"/>
    <mergeCell ref="A792:F792"/>
    <mergeCell ref="A782:F782"/>
    <mergeCell ref="B799:F799"/>
    <mergeCell ref="A790:F790"/>
    <mergeCell ref="A791:F791"/>
    <mergeCell ref="A793:F793"/>
    <mergeCell ref="B769:F769"/>
    <mergeCell ref="B818:F818"/>
    <mergeCell ref="B811:F811"/>
    <mergeCell ref="B812:F812"/>
    <mergeCell ref="S803:V803"/>
    <mergeCell ref="S804:V804"/>
    <mergeCell ref="S805:V805"/>
    <mergeCell ref="K803:N803"/>
    <mergeCell ref="K801:N801"/>
    <mergeCell ref="K804:N804"/>
    <mergeCell ref="O801:R801"/>
    <mergeCell ref="O799:R799"/>
    <mergeCell ref="O800:R800"/>
    <mergeCell ref="S801:V801"/>
    <mergeCell ref="P729:R729"/>
    <mergeCell ref="S728:U728"/>
    <mergeCell ref="P718:R718"/>
    <mergeCell ref="P722:R722"/>
    <mergeCell ref="M716:O716"/>
    <mergeCell ref="P719:R719"/>
    <mergeCell ref="M714:O714"/>
    <mergeCell ref="V728:X728"/>
    <mergeCell ref="V729:X729"/>
    <mergeCell ref="J714:L714"/>
    <mergeCell ref="P714:R714"/>
    <mergeCell ref="S802:V802"/>
    <mergeCell ref="S798:V798"/>
    <mergeCell ref="S799:V799"/>
    <mergeCell ref="O798:R798"/>
    <mergeCell ref="S800:V800"/>
    <mergeCell ref="S796:V796"/>
    <mergeCell ref="M719:O719"/>
    <mergeCell ref="M718:O718"/>
    <mergeCell ref="M689:O689"/>
    <mergeCell ref="P688:R688"/>
    <mergeCell ref="P696:R696"/>
    <mergeCell ref="M712:O712"/>
    <mergeCell ref="J721:L721"/>
    <mergeCell ref="J718:L718"/>
    <mergeCell ref="J720:L720"/>
    <mergeCell ref="A688:F688"/>
    <mergeCell ref="G697:I697"/>
    <mergeCell ref="J696:L696"/>
    <mergeCell ref="J712:L712"/>
    <mergeCell ref="J699:L699"/>
    <mergeCell ref="J709:L709"/>
    <mergeCell ref="G715:I715"/>
    <mergeCell ref="G695:I695"/>
    <mergeCell ref="P706:R707"/>
    <mergeCell ref="P698:R698"/>
    <mergeCell ref="M695:O695"/>
    <mergeCell ref="M706:O707"/>
    <mergeCell ref="M699:O699"/>
    <mergeCell ref="J710:L710"/>
    <mergeCell ref="P695:R695"/>
    <mergeCell ref="B772:F772"/>
    <mergeCell ref="B768:F768"/>
    <mergeCell ref="M721:O721"/>
    <mergeCell ref="P721:R721"/>
    <mergeCell ref="P713:R713"/>
    <mergeCell ref="M722:O722"/>
    <mergeCell ref="M713:O713"/>
    <mergeCell ref="P679:R679"/>
    <mergeCell ref="AB709:AD709"/>
    <mergeCell ref="S814:V814"/>
    <mergeCell ref="K811:N811"/>
    <mergeCell ref="K814:N814"/>
    <mergeCell ref="W781:Z781"/>
    <mergeCell ref="S781:V781"/>
    <mergeCell ref="W782:Z782"/>
    <mergeCell ref="S791:V791"/>
    <mergeCell ref="S690:U690"/>
    <mergeCell ref="V691:X691"/>
    <mergeCell ref="W778:Z778"/>
    <mergeCell ref="Y710:AA710"/>
    <mergeCell ref="Y708:AA708"/>
    <mergeCell ref="S693:U693"/>
    <mergeCell ref="V692:X692"/>
    <mergeCell ref="S692:U692"/>
    <mergeCell ref="V690:X690"/>
    <mergeCell ref="P691:R691"/>
    <mergeCell ref="M692:O692"/>
    <mergeCell ref="M729:O729"/>
    <mergeCell ref="P728:R728"/>
    <mergeCell ref="M728:O728"/>
    <mergeCell ref="M698:O698"/>
    <mergeCell ref="P693:R693"/>
    <mergeCell ref="M694:O694"/>
    <mergeCell ref="M696:O696"/>
    <mergeCell ref="V718:X718"/>
    <mergeCell ref="V711:X711"/>
    <mergeCell ref="M705:AD705"/>
    <mergeCell ref="Y698:AA698"/>
    <mergeCell ref="P689:R689"/>
    <mergeCell ref="P687:R687"/>
    <mergeCell ref="S683:U683"/>
    <mergeCell ref="S681:U681"/>
    <mergeCell ref="V680:X680"/>
    <mergeCell ref="V678:X678"/>
    <mergeCell ref="V679:X679"/>
    <mergeCell ref="S679:U679"/>
    <mergeCell ref="S684:U684"/>
    <mergeCell ref="P685:R685"/>
    <mergeCell ref="P680:R680"/>
    <mergeCell ref="V719:X719"/>
    <mergeCell ref="S718:U718"/>
    <mergeCell ref="M717:O717"/>
    <mergeCell ref="V717:X717"/>
    <mergeCell ref="P686:R686"/>
    <mergeCell ref="M685:O685"/>
    <mergeCell ref="P684:R684"/>
    <mergeCell ref="P682:R682"/>
    <mergeCell ref="P683:R683"/>
    <mergeCell ref="S678:U678"/>
    <mergeCell ref="S699:U699"/>
    <mergeCell ref="V699:X699"/>
    <mergeCell ref="S687:U687"/>
    <mergeCell ref="S682:U682"/>
    <mergeCell ref="S686:U686"/>
    <mergeCell ref="S680:U680"/>
    <mergeCell ref="S685:U685"/>
    <mergeCell ref="K609:N609"/>
    <mergeCell ref="K589:N589"/>
    <mergeCell ref="K663:M663"/>
    <mergeCell ref="N653:P653"/>
    <mergeCell ref="O614:R614"/>
    <mergeCell ref="G609:J609"/>
    <mergeCell ref="G610:J610"/>
    <mergeCell ref="V292:X292"/>
    <mergeCell ref="K641:M641"/>
    <mergeCell ref="V625:X625"/>
    <mergeCell ref="H641:J641"/>
    <mergeCell ref="V619:X619"/>
    <mergeCell ref="G623:J623"/>
    <mergeCell ref="H638:J640"/>
    <mergeCell ref="P633:Q634"/>
    <mergeCell ref="K638:M640"/>
    <mergeCell ref="N213:P213"/>
    <mergeCell ref="P278:R278"/>
    <mergeCell ref="Q645:T645"/>
    <mergeCell ref="Q655:T655"/>
    <mergeCell ref="U662:X662"/>
    <mergeCell ref="U409:AD409"/>
    <mergeCell ref="AB330:AD330"/>
    <mergeCell ref="Y328:AA328"/>
    <mergeCell ref="AB328:AD328"/>
    <mergeCell ref="Y329:AA329"/>
    <mergeCell ref="AB329:AD329"/>
    <mergeCell ref="Y330:AA330"/>
    <mergeCell ref="AB331:AD331"/>
    <mergeCell ref="S326:U326"/>
    <mergeCell ref="V328:X328"/>
    <mergeCell ref="S389:V389"/>
    <mergeCell ref="Q102:T102"/>
    <mergeCell ref="P121:R121"/>
    <mergeCell ref="S119:U119"/>
    <mergeCell ref="S126:U126"/>
    <mergeCell ref="P127:R127"/>
    <mergeCell ref="V127:X127"/>
    <mergeCell ref="V123:X123"/>
    <mergeCell ref="P124:R124"/>
    <mergeCell ref="Q104:T104"/>
    <mergeCell ref="J118:L118"/>
    <mergeCell ref="G103:J103"/>
    <mergeCell ref="O626:R626"/>
    <mergeCell ref="M252:O252"/>
    <mergeCell ref="K238:M238"/>
    <mergeCell ref="J247:L247"/>
    <mergeCell ref="J249:L249"/>
    <mergeCell ref="Q181:T181"/>
    <mergeCell ref="M124:O124"/>
    <mergeCell ref="M123:O123"/>
    <mergeCell ref="N104:P104"/>
    <mergeCell ref="K620:N620"/>
    <mergeCell ref="S169:U169"/>
    <mergeCell ref="U178:W178"/>
    <mergeCell ref="S170:U170"/>
    <mergeCell ref="S171:U171"/>
    <mergeCell ref="M122:O122"/>
    <mergeCell ref="M114:O114"/>
    <mergeCell ref="V331:X331"/>
    <mergeCell ref="J403:L403"/>
    <mergeCell ref="J169:L169"/>
    <mergeCell ref="K213:M213"/>
    <mergeCell ref="K208:M208"/>
    <mergeCell ref="Q105:T105"/>
    <mergeCell ref="O551:R552"/>
    <mergeCell ref="O543:R543"/>
    <mergeCell ref="P291:R291"/>
    <mergeCell ref="M254:O254"/>
    <mergeCell ref="M119:O119"/>
    <mergeCell ref="S140:U140"/>
    <mergeCell ref="P120:R120"/>
    <mergeCell ref="Q410:T411"/>
    <mergeCell ref="Q412:T412"/>
    <mergeCell ref="K210:M210"/>
    <mergeCell ref="N206:P206"/>
    <mergeCell ref="P331:R331"/>
    <mergeCell ref="M257:O257"/>
    <mergeCell ref="Q226:T226"/>
    <mergeCell ref="S289:U289"/>
    <mergeCell ref="S283:U283"/>
    <mergeCell ref="S522:U522"/>
    <mergeCell ref="S387:V387"/>
    <mergeCell ref="N201:P201"/>
    <mergeCell ref="Q224:T224"/>
    <mergeCell ref="V140:X140"/>
    <mergeCell ref="J401:L401"/>
    <mergeCell ref="P292:R292"/>
    <mergeCell ref="S297:U297"/>
    <mergeCell ref="S295:U295"/>
    <mergeCell ref="J411:L411"/>
    <mergeCell ref="J410:L410"/>
    <mergeCell ref="N210:P210"/>
    <mergeCell ref="N209:P209"/>
    <mergeCell ref="W388:Z388"/>
    <mergeCell ref="W389:Z389"/>
    <mergeCell ref="C612:F612"/>
    <mergeCell ref="C602:F602"/>
    <mergeCell ref="A536:F536"/>
    <mergeCell ref="A535:F535"/>
    <mergeCell ref="A566:F566"/>
    <mergeCell ref="A552:F552"/>
    <mergeCell ref="C619:F619"/>
    <mergeCell ref="G601:J601"/>
    <mergeCell ref="G602:J602"/>
    <mergeCell ref="A610:B618"/>
    <mergeCell ref="G604:J604"/>
    <mergeCell ref="A569:F569"/>
    <mergeCell ref="G614:J614"/>
    <mergeCell ref="G613:J613"/>
    <mergeCell ref="C611:F611"/>
    <mergeCell ref="G605:J605"/>
    <mergeCell ref="G607:J607"/>
    <mergeCell ref="G611:J611"/>
    <mergeCell ref="C613:F613"/>
    <mergeCell ref="G616:J616"/>
    <mergeCell ref="A570:F570"/>
    <mergeCell ref="A562:F562"/>
    <mergeCell ref="A538:F538"/>
    <mergeCell ref="A583:F583"/>
    <mergeCell ref="A568:F568"/>
    <mergeCell ref="G615:J615"/>
    <mergeCell ref="C614:F614"/>
    <mergeCell ref="A619:B627"/>
    <mergeCell ref="C627:F627"/>
    <mergeCell ref="C610:F610"/>
    <mergeCell ref="C604:F604"/>
    <mergeCell ref="G597:J600"/>
    <mergeCell ref="Q194:T194"/>
    <mergeCell ref="U192:W192"/>
    <mergeCell ref="U193:W193"/>
    <mergeCell ref="U197:W197"/>
    <mergeCell ref="N199:P199"/>
    <mergeCell ref="Q198:T198"/>
    <mergeCell ref="N196:P196"/>
    <mergeCell ref="Q196:T196"/>
    <mergeCell ref="U200:W200"/>
    <mergeCell ref="N194:P194"/>
    <mergeCell ref="N197:P197"/>
    <mergeCell ref="N198:P198"/>
    <mergeCell ref="N200:P200"/>
    <mergeCell ref="U196:W196"/>
    <mergeCell ref="Q189:T189"/>
    <mergeCell ref="U195:W195"/>
    <mergeCell ref="Q200:T200"/>
    <mergeCell ref="Q191:T191"/>
    <mergeCell ref="V287:X287"/>
    <mergeCell ref="V285:X285"/>
    <mergeCell ref="V295:X295"/>
    <mergeCell ref="V296:X296"/>
    <mergeCell ref="P294:R294"/>
    <mergeCell ref="S294:U294"/>
    <mergeCell ref="V294:X294"/>
    <mergeCell ref="P295:R295"/>
    <mergeCell ref="K216:M216"/>
    <mergeCell ref="P286:R286"/>
    <mergeCell ref="P283:R283"/>
    <mergeCell ref="P281:R281"/>
    <mergeCell ref="M289:O289"/>
    <mergeCell ref="M297:O297"/>
    <mergeCell ref="M298:O298"/>
    <mergeCell ref="M256:O256"/>
    <mergeCell ref="M276:O276"/>
    <mergeCell ref="M266:O266"/>
    <mergeCell ref="M260:O260"/>
    <mergeCell ref="M272:O272"/>
    <mergeCell ref="P277:R277"/>
    <mergeCell ref="K219:M219"/>
    <mergeCell ref="S298:U298"/>
    <mergeCell ref="P297:R297"/>
    <mergeCell ref="K218:M218"/>
    <mergeCell ref="S292:U292"/>
    <mergeCell ref="S291:U291"/>
    <mergeCell ref="S290:U290"/>
    <mergeCell ref="Q236:T236"/>
    <mergeCell ref="S266:U266"/>
    <mergeCell ref="S277:U277"/>
    <mergeCell ref="M285:O285"/>
    <mergeCell ref="C587:F587"/>
    <mergeCell ref="G587:J587"/>
    <mergeCell ref="C588:F588"/>
    <mergeCell ref="P321:R321"/>
    <mergeCell ref="S327:U327"/>
    <mergeCell ref="P323:R323"/>
    <mergeCell ref="S324:U324"/>
    <mergeCell ref="S322:U322"/>
    <mergeCell ref="B528:F528"/>
    <mergeCell ref="B526:F526"/>
    <mergeCell ref="B523:F523"/>
    <mergeCell ref="A534:F534"/>
    <mergeCell ref="A537:F537"/>
    <mergeCell ref="B527:F527"/>
    <mergeCell ref="A545:F545"/>
    <mergeCell ref="A558:F558"/>
    <mergeCell ref="K341:N341"/>
    <mergeCell ref="J331:L331"/>
    <mergeCell ref="J325:L325"/>
    <mergeCell ref="K357:N357"/>
    <mergeCell ref="K358:N358"/>
    <mergeCell ref="O356:R356"/>
    <mergeCell ref="M405:O405"/>
    <mergeCell ref="N423:P423"/>
    <mergeCell ref="K588:N588"/>
    <mergeCell ref="K578:N578"/>
    <mergeCell ref="O588:R588"/>
    <mergeCell ref="O586:R586"/>
    <mergeCell ref="K565:N565"/>
    <mergeCell ref="S347:V347"/>
    <mergeCell ref="S331:U331"/>
    <mergeCell ref="S691:U691"/>
    <mergeCell ref="V687:X687"/>
    <mergeCell ref="I633:I634"/>
    <mergeCell ref="O617:R617"/>
    <mergeCell ref="C630:H631"/>
    <mergeCell ref="G627:J627"/>
    <mergeCell ref="G626:J626"/>
    <mergeCell ref="C620:F620"/>
    <mergeCell ref="G624:J624"/>
    <mergeCell ref="O620:R620"/>
    <mergeCell ref="A638:C640"/>
    <mergeCell ref="K625:N625"/>
    <mergeCell ref="C623:F623"/>
    <mergeCell ref="C624:F624"/>
    <mergeCell ref="C633:H634"/>
    <mergeCell ref="C626:F626"/>
    <mergeCell ref="G625:J625"/>
    <mergeCell ref="J630:N630"/>
    <mergeCell ref="K627:N627"/>
    <mergeCell ref="K617:N617"/>
    <mergeCell ref="G621:J621"/>
    <mergeCell ref="K622:N622"/>
    <mergeCell ref="O619:R619"/>
    <mergeCell ref="O618:R618"/>
    <mergeCell ref="K624:N624"/>
    <mergeCell ref="Q663:T663"/>
    <mergeCell ref="N650:P650"/>
    <mergeCell ref="N646:P646"/>
    <mergeCell ref="K648:M648"/>
    <mergeCell ref="U658:X658"/>
    <mergeCell ref="U646:X646"/>
    <mergeCell ref="J682:L682"/>
    <mergeCell ref="U667:X667"/>
    <mergeCell ref="K667:M667"/>
    <mergeCell ref="G681:I681"/>
    <mergeCell ref="G680:I680"/>
    <mergeCell ref="G687:I687"/>
    <mergeCell ref="H664:J664"/>
    <mergeCell ref="N664:P664"/>
    <mergeCell ref="D657:G657"/>
    <mergeCell ref="P677:R677"/>
    <mergeCell ref="P673:R674"/>
    <mergeCell ref="Q662:T662"/>
    <mergeCell ref="S676:U676"/>
    <mergeCell ref="S673:U674"/>
    <mergeCell ref="P676:R676"/>
    <mergeCell ref="J680:L680"/>
    <mergeCell ref="J676:L676"/>
    <mergeCell ref="M675:O675"/>
    <mergeCell ref="Q657:T657"/>
    <mergeCell ref="V682:X682"/>
    <mergeCell ref="V681:X681"/>
    <mergeCell ref="N659:P659"/>
    <mergeCell ref="S677:U677"/>
    <mergeCell ref="AB729:AD729"/>
    <mergeCell ref="V725:X725"/>
    <mergeCell ref="AB728:AD728"/>
    <mergeCell ref="V726:X726"/>
    <mergeCell ref="Y726:AA726"/>
    <mergeCell ref="AB727:AD727"/>
    <mergeCell ref="S722:U722"/>
    <mergeCell ref="V727:X727"/>
    <mergeCell ref="P724:R724"/>
    <mergeCell ref="P725:R725"/>
    <mergeCell ref="P727:R727"/>
    <mergeCell ref="S725:U725"/>
    <mergeCell ref="V724:X724"/>
    <mergeCell ref="P723:R723"/>
    <mergeCell ref="V722:X722"/>
    <mergeCell ref="S726:U726"/>
    <mergeCell ref="Y729:AA729"/>
    <mergeCell ref="S729:U729"/>
    <mergeCell ref="Y720:AA720"/>
    <mergeCell ref="Y721:AA721"/>
    <mergeCell ref="S719:U719"/>
    <mergeCell ref="AB725:AD725"/>
    <mergeCell ref="Y717:AA717"/>
    <mergeCell ref="Y716:AA716"/>
    <mergeCell ref="S706:U707"/>
    <mergeCell ref="V709:X709"/>
    <mergeCell ref="S709:U709"/>
    <mergeCell ref="S698:U698"/>
    <mergeCell ref="V693:X693"/>
    <mergeCell ref="S695:U695"/>
    <mergeCell ref="V694:X694"/>
    <mergeCell ref="V695:X695"/>
    <mergeCell ref="V696:X696"/>
    <mergeCell ref="S694:U694"/>
    <mergeCell ref="S711:U711"/>
    <mergeCell ref="AB715:AD715"/>
    <mergeCell ref="Y714:AA714"/>
    <mergeCell ref="V715:X715"/>
    <mergeCell ref="AB708:AD708"/>
    <mergeCell ref="S708:U708"/>
    <mergeCell ref="V708:X708"/>
    <mergeCell ref="S710:U710"/>
    <mergeCell ref="S712:U712"/>
    <mergeCell ref="S715:U715"/>
    <mergeCell ref="AB711:AD711"/>
    <mergeCell ref="S724:U724"/>
    <mergeCell ref="AB710:AD710"/>
    <mergeCell ref="S697:U697"/>
    <mergeCell ref="S714:U714"/>
    <mergeCell ref="V706:X707"/>
    <mergeCell ref="AB714:AD714"/>
    <mergeCell ref="Y715:AA715"/>
    <mergeCell ref="Y706:AA707"/>
    <mergeCell ref="AB706:AD707"/>
    <mergeCell ref="V714:X714"/>
    <mergeCell ref="Y712:AA712"/>
    <mergeCell ref="AB712:AD712"/>
    <mergeCell ref="Y711:AA711"/>
    <mergeCell ref="Y709:AA709"/>
    <mergeCell ref="V712:X712"/>
    <mergeCell ref="Y695:AA695"/>
    <mergeCell ref="AB682:AD682"/>
    <mergeCell ref="AB681:AD681"/>
    <mergeCell ref="Y682:AA682"/>
    <mergeCell ref="Y691:AA691"/>
    <mergeCell ref="AB686:AD686"/>
    <mergeCell ref="Y681:AA681"/>
    <mergeCell ref="V697:X697"/>
    <mergeCell ref="V698:X698"/>
    <mergeCell ref="AB695:AD695"/>
    <mergeCell ref="AB694:AD694"/>
    <mergeCell ref="Y693:AA693"/>
    <mergeCell ref="AB693:AD693"/>
    <mergeCell ref="Y694:AA694"/>
    <mergeCell ref="Y697:AA697"/>
    <mergeCell ref="AB697:AD697"/>
    <mergeCell ref="AB691:AD691"/>
    <mergeCell ref="Y687:AA687"/>
    <mergeCell ref="Y689:AA689"/>
    <mergeCell ref="Y690:AA690"/>
    <mergeCell ref="AB687:AD687"/>
    <mergeCell ref="AB690:AD690"/>
    <mergeCell ref="Y678:AA678"/>
    <mergeCell ref="AB678:AD678"/>
    <mergeCell ref="AB677:AD677"/>
    <mergeCell ref="Y666:AB666"/>
    <mergeCell ref="Y664:AB664"/>
    <mergeCell ref="Y665:AB665"/>
    <mergeCell ref="AB676:AD676"/>
    <mergeCell ref="Y672:AD672"/>
    <mergeCell ref="Y657:AB657"/>
    <mergeCell ref="Y667:AB667"/>
    <mergeCell ref="Y658:AB658"/>
    <mergeCell ref="AC650:AD658"/>
    <mergeCell ref="AC659:AD667"/>
    <mergeCell ref="Y663:AB663"/>
    <mergeCell ref="Y659:AB659"/>
    <mergeCell ref="Y660:AB660"/>
    <mergeCell ref="Y661:AB661"/>
    <mergeCell ref="Y662:AB662"/>
    <mergeCell ref="Y651:AB651"/>
    <mergeCell ref="Y652:AB652"/>
    <mergeCell ref="Y653:AB653"/>
    <mergeCell ref="Y656:AB656"/>
    <mergeCell ref="Y654:AB654"/>
    <mergeCell ref="AB673:AD674"/>
    <mergeCell ref="Y619:AA619"/>
    <mergeCell ref="Y644:AB644"/>
    <mergeCell ref="Y620:AA620"/>
    <mergeCell ref="Y640:AD640"/>
    <mergeCell ref="Y676:AA676"/>
    <mergeCell ref="V675:X675"/>
    <mergeCell ref="V677:X677"/>
    <mergeCell ref="AB675:AD675"/>
    <mergeCell ref="V676:X676"/>
    <mergeCell ref="V673:X674"/>
    <mergeCell ref="U663:X663"/>
    <mergeCell ref="U665:X665"/>
    <mergeCell ref="U666:X666"/>
    <mergeCell ref="U660:X660"/>
    <mergeCell ref="U647:X647"/>
    <mergeCell ref="U650:X650"/>
    <mergeCell ref="U651:X651"/>
    <mergeCell ref="U649:X649"/>
    <mergeCell ref="V621:X621"/>
    <mergeCell ref="S625:U625"/>
    <mergeCell ref="V627:X627"/>
    <mergeCell ref="S627:U627"/>
    <mergeCell ref="AB623:AD623"/>
    <mergeCell ref="U641:X641"/>
    <mergeCell ref="U643:X643"/>
    <mergeCell ref="Q652:T652"/>
    <mergeCell ref="Q651:T651"/>
    <mergeCell ref="O623:R623"/>
    <mergeCell ref="S624:U624"/>
    <mergeCell ref="V624:X624"/>
    <mergeCell ref="O624:R624"/>
    <mergeCell ref="V622:X622"/>
    <mergeCell ref="V614:X614"/>
    <mergeCell ref="V615:X615"/>
    <mergeCell ref="Y602:AA602"/>
    <mergeCell ref="AB614:AD614"/>
    <mergeCell ref="AB612:AD612"/>
    <mergeCell ref="AB608:AD608"/>
    <mergeCell ref="Y649:AB649"/>
    <mergeCell ref="Y645:AB645"/>
    <mergeCell ref="Y643:AB643"/>
    <mergeCell ref="Y618:AA618"/>
    <mergeCell ref="Y617:AA617"/>
    <mergeCell ref="Y642:AB642"/>
    <mergeCell ref="Y647:AB647"/>
    <mergeCell ref="Y648:AB648"/>
    <mergeCell ref="Y641:AB641"/>
    <mergeCell ref="AB622:AD622"/>
    <mergeCell ref="AB615:AD615"/>
    <mergeCell ref="Y609:AA609"/>
    <mergeCell ref="Y621:AA621"/>
    <mergeCell ref="AB620:AD620"/>
    <mergeCell ref="AB618:AD618"/>
    <mergeCell ref="AB626:AD626"/>
    <mergeCell ref="AB619:AD619"/>
    <mergeCell ref="AB616:AD616"/>
    <mergeCell ref="AB613:AD613"/>
    <mergeCell ref="Y613:AA613"/>
    <mergeCell ref="AB621:AD621"/>
    <mergeCell ref="AB625:AD625"/>
    <mergeCell ref="Y624:AA624"/>
    <mergeCell ref="Y646:AB646"/>
    <mergeCell ref="AB617:AD617"/>
    <mergeCell ref="AB627:AD627"/>
    <mergeCell ref="AB607:AD607"/>
    <mergeCell ref="AB599:AD600"/>
    <mergeCell ref="AB603:AD603"/>
    <mergeCell ref="AB606:AD606"/>
    <mergeCell ref="Y606:AA606"/>
    <mergeCell ref="AB611:AD611"/>
    <mergeCell ref="AB610:AD610"/>
    <mergeCell ref="Y610:AA610"/>
    <mergeCell ref="AB609:AD609"/>
    <mergeCell ref="AA566:AD566"/>
    <mergeCell ref="W568:Z568"/>
    <mergeCell ref="Y599:AA600"/>
    <mergeCell ref="X596:AC596"/>
    <mergeCell ref="S589:V589"/>
    <mergeCell ref="S602:U602"/>
    <mergeCell ref="AB601:AD601"/>
    <mergeCell ref="V599:X600"/>
    <mergeCell ref="O598:AD598"/>
    <mergeCell ref="S601:U601"/>
    <mergeCell ref="Y601:AA601"/>
    <mergeCell ref="W588:Z588"/>
    <mergeCell ref="V604:X604"/>
    <mergeCell ref="AB604:AD604"/>
    <mergeCell ref="O608:R608"/>
    <mergeCell ref="J324:L324"/>
    <mergeCell ref="M322:O322"/>
    <mergeCell ref="S302:U302"/>
    <mergeCell ref="V304:X304"/>
    <mergeCell ref="V303:X303"/>
    <mergeCell ref="P305:R305"/>
    <mergeCell ref="P304:R304"/>
    <mergeCell ref="V305:X305"/>
    <mergeCell ref="V494:X494"/>
    <mergeCell ref="AB494:AD494"/>
    <mergeCell ref="V486:X486"/>
    <mergeCell ref="Y485:AA485"/>
    <mergeCell ref="Y486:AA486"/>
    <mergeCell ref="V479:X480"/>
    <mergeCell ref="Y484:AA484"/>
    <mergeCell ref="Y483:AA483"/>
    <mergeCell ref="Y479:AA480"/>
    <mergeCell ref="AB322:AD322"/>
    <mergeCell ref="AB323:AD323"/>
    <mergeCell ref="Y323:AA323"/>
    <mergeCell ref="Y322:AA322"/>
    <mergeCell ref="Y324:AA324"/>
    <mergeCell ref="AB324:AD324"/>
    <mergeCell ref="AB326:AD326"/>
    <mergeCell ref="AB327:AD327"/>
    <mergeCell ref="AA388:AD388"/>
    <mergeCell ref="AA389:AD389"/>
    <mergeCell ref="AA337:AD338"/>
    <mergeCell ref="W362:Z362"/>
    <mergeCell ref="AA362:AD362"/>
    <mergeCell ref="AA371:AD371"/>
    <mergeCell ref="W371:Z371"/>
    <mergeCell ref="P290:R290"/>
    <mergeCell ref="P296:R296"/>
    <mergeCell ref="S296:U296"/>
    <mergeCell ref="P311:R312"/>
    <mergeCell ref="S293:U293"/>
    <mergeCell ref="P299:R299"/>
    <mergeCell ref="P293:R293"/>
    <mergeCell ref="V298:X298"/>
    <mergeCell ref="AB491:AD492"/>
    <mergeCell ref="Y492:AA492"/>
    <mergeCell ref="Y491:AA491"/>
    <mergeCell ref="Y482:AA482"/>
    <mergeCell ref="AB483:AD483"/>
    <mergeCell ref="Y493:AA493"/>
    <mergeCell ref="AB481:AD481"/>
    <mergeCell ref="AB482:AD482"/>
    <mergeCell ref="AB484:AD484"/>
    <mergeCell ref="AB486:AD486"/>
    <mergeCell ref="AB485:AD485"/>
    <mergeCell ref="P315:R315"/>
    <mergeCell ref="P319:R319"/>
    <mergeCell ref="S318:U318"/>
    <mergeCell ref="AB332:AD332"/>
    <mergeCell ref="W387:Z387"/>
    <mergeCell ref="W347:Z347"/>
    <mergeCell ref="M290:O290"/>
    <mergeCell ref="V266:X266"/>
    <mergeCell ref="P265:R265"/>
    <mergeCell ref="P284:R284"/>
    <mergeCell ref="V289:X289"/>
    <mergeCell ref="F317:I317"/>
    <mergeCell ref="S313:U313"/>
    <mergeCell ref="J315:L315"/>
    <mergeCell ref="F320:I320"/>
    <mergeCell ref="M316:O316"/>
    <mergeCell ref="P318:R318"/>
    <mergeCell ref="P317:R317"/>
    <mergeCell ref="J316:L316"/>
    <mergeCell ref="J317:L317"/>
    <mergeCell ref="P314:R314"/>
    <mergeCell ref="J312:L312"/>
    <mergeCell ref="M293:O293"/>
    <mergeCell ref="P300:R300"/>
    <mergeCell ref="S304:U304"/>
    <mergeCell ref="S299:U299"/>
    <mergeCell ref="S305:U305"/>
    <mergeCell ref="S300:U300"/>
    <mergeCell ref="P298:R298"/>
    <mergeCell ref="S288:U288"/>
    <mergeCell ref="M287:O287"/>
    <mergeCell ref="P285:R285"/>
    <mergeCell ref="S285:U285"/>
    <mergeCell ref="S287:U287"/>
    <mergeCell ref="M288:O288"/>
    <mergeCell ref="P288:R288"/>
    <mergeCell ref="V290:X290"/>
    <mergeCell ref="P313:R313"/>
    <mergeCell ref="V247:X247"/>
    <mergeCell ref="U230:W230"/>
    <mergeCell ref="S264:U264"/>
    <mergeCell ref="S280:U280"/>
    <mergeCell ref="P261:R261"/>
    <mergeCell ref="Q210:T210"/>
    <mergeCell ref="Q213:T213"/>
    <mergeCell ref="X191:Z191"/>
    <mergeCell ref="X189:Z189"/>
    <mergeCell ref="X190:Z190"/>
    <mergeCell ref="X186:Z186"/>
    <mergeCell ref="Q234:T234"/>
    <mergeCell ref="Q233:T233"/>
    <mergeCell ref="S265:U265"/>
    <mergeCell ref="U235:W235"/>
    <mergeCell ref="V244:X244"/>
    <mergeCell ref="X239:Z239"/>
    <mergeCell ref="S261:U261"/>
    <mergeCell ref="P255:R255"/>
    <mergeCell ref="Q212:T212"/>
    <mergeCell ref="N211:P211"/>
    <mergeCell ref="M258:O258"/>
    <mergeCell ref="K212:M212"/>
    <mergeCell ref="Q202:T202"/>
    <mergeCell ref="N207:P207"/>
    <mergeCell ref="N202:P202"/>
    <mergeCell ref="N203:P203"/>
    <mergeCell ref="Q201:T201"/>
    <mergeCell ref="Q199:T199"/>
    <mergeCell ref="Q197:T197"/>
    <mergeCell ref="U199:W199"/>
    <mergeCell ref="U198:W198"/>
    <mergeCell ref="V288:X288"/>
    <mergeCell ref="V286:X286"/>
    <mergeCell ref="S286:U286"/>
    <mergeCell ref="P287:R287"/>
    <mergeCell ref="V281:X281"/>
    <mergeCell ref="P280:R280"/>
    <mergeCell ref="P282:R282"/>
    <mergeCell ref="V254:X254"/>
    <mergeCell ref="S267:U267"/>
    <mergeCell ref="V250:X250"/>
    <mergeCell ref="P289:R289"/>
    <mergeCell ref="V280:X280"/>
    <mergeCell ref="S282:U282"/>
    <mergeCell ref="S279:U279"/>
    <mergeCell ref="V279:X279"/>
    <mergeCell ref="V282:X282"/>
    <mergeCell ref="V264:X264"/>
    <mergeCell ref="V260:X260"/>
    <mergeCell ref="V259:X259"/>
    <mergeCell ref="V270:X270"/>
    <mergeCell ref="V271:X271"/>
    <mergeCell ref="V276:X276"/>
    <mergeCell ref="S273:U273"/>
    <mergeCell ref="P266:R266"/>
    <mergeCell ref="P253:R253"/>
    <mergeCell ref="S269:U269"/>
    <mergeCell ref="S257:U257"/>
    <mergeCell ref="S281:U281"/>
    <mergeCell ref="S284:U284"/>
    <mergeCell ref="S259:U259"/>
    <mergeCell ref="P276:R276"/>
    <mergeCell ref="V277:X277"/>
    <mergeCell ref="AA222:AD222"/>
    <mergeCell ref="AA223:AD223"/>
    <mergeCell ref="AA220:AD220"/>
    <mergeCell ref="AA221:AD221"/>
    <mergeCell ref="X222:Z222"/>
    <mergeCell ref="X221:Z221"/>
    <mergeCell ref="X224:Z224"/>
    <mergeCell ref="X220:Z220"/>
    <mergeCell ref="X238:Z238"/>
    <mergeCell ref="AA231:AD231"/>
    <mergeCell ref="AA237:AD237"/>
    <mergeCell ref="AA238:AD238"/>
    <mergeCell ref="U225:W225"/>
    <mergeCell ref="AA230:AD230"/>
    <mergeCell ref="AA229:AD229"/>
    <mergeCell ref="AA228:AD228"/>
    <mergeCell ref="AA225:AD225"/>
    <mergeCell ref="AA226:AD226"/>
    <mergeCell ref="X237:Z237"/>
    <mergeCell ref="U226:W226"/>
    <mergeCell ref="U227:W227"/>
    <mergeCell ref="U220:W220"/>
    <mergeCell ref="X226:Z226"/>
    <mergeCell ref="X225:Z225"/>
    <mergeCell ref="U223:W223"/>
    <mergeCell ref="U221:W221"/>
    <mergeCell ref="U222:W222"/>
    <mergeCell ref="X223:Z223"/>
    <mergeCell ref="AA234:AD234"/>
    <mergeCell ref="X233:Z233"/>
    <mergeCell ref="X232:Z232"/>
    <mergeCell ref="X235:Z235"/>
    <mergeCell ref="AA216:AD216"/>
    <mergeCell ref="AA217:AD217"/>
    <mergeCell ref="X217:Z217"/>
    <mergeCell ref="X216:Z216"/>
    <mergeCell ref="U217:W217"/>
    <mergeCell ref="AA218:AD218"/>
    <mergeCell ref="U208:W208"/>
    <mergeCell ref="Q209:T209"/>
    <mergeCell ref="X207:Z207"/>
    <mergeCell ref="AA193:AD193"/>
    <mergeCell ref="AA198:AD198"/>
    <mergeCell ref="U205:W205"/>
    <mergeCell ref="AA199:AD199"/>
    <mergeCell ref="AA191:AD191"/>
    <mergeCell ref="AA197:AD197"/>
    <mergeCell ref="AA200:AD200"/>
    <mergeCell ref="AA204:AD204"/>
    <mergeCell ref="AA196:AD196"/>
    <mergeCell ref="AA195:AD195"/>
    <mergeCell ref="U207:W207"/>
    <mergeCell ref="U204:W204"/>
    <mergeCell ref="X205:Z205"/>
    <mergeCell ref="U203:W203"/>
    <mergeCell ref="X192:Z192"/>
    <mergeCell ref="AA203:AD203"/>
    <mergeCell ref="AA192:AD192"/>
    <mergeCell ref="AA194:AD194"/>
    <mergeCell ref="AA205:AD205"/>
    <mergeCell ref="AA206:AD206"/>
    <mergeCell ref="AA207:AD207"/>
    <mergeCell ref="U201:W201"/>
    <mergeCell ref="AA201:AD201"/>
    <mergeCell ref="AA202:AD202"/>
    <mergeCell ref="AA208:AD208"/>
    <mergeCell ref="AA214:AD214"/>
    <mergeCell ref="AA215:AD215"/>
    <mergeCell ref="X199:Z199"/>
    <mergeCell ref="X201:Z201"/>
    <mergeCell ref="U206:W206"/>
    <mergeCell ref="X198:Z198"/>
    <mergeCell ref="X200:Z200"/>
    <mergeCell ref="X206:Z206"/>
    <mergeCell ref="X203:Z203"/>
    <mergeCell ref="X202:Z202"/>
    <mergeCell ref="U202:W202"/>
    <mergeCell ref="AA213:AD213"/>
    <mergeCell ref="AA210:AD210"/>
    <mergeCell ref="AA209:AD209"/>
    <mergeCell ref="AA211:AD211"/>
    <mergeCell ref="AA212:AD212"/>
    <mergeCell ref="X204:Z204"/>
    <mergeCell ref="U213:W213"/>
    <mergeCell ref="X212:Z212"/>
    <mergeCell ref="U212:W212"/>
    <mergeCell ref="X208:Z208"/>
    <mergeCell ref="X211:Z211"/>
    <mergeCell ref="X210:Z210"/>
    <mergeCell ref="X213:Z213"/>
    <mergeCell ref="X197:Z197"/>
    <mergeCell ref="X196:Z196"/>
    <mergeCell ref="S142:U142"/>
    <mergeCell ref="S157:U157"/>
    <mergeCell ref="S161:U161"/>
    <mergeCell ref="S143:U143"/>
    <mergeCell ref="S145:U145"/>
    <mergeCell ref="S148:U148"/>
    <mergeCell ref="S153:U153"/>
    <mergeCell ref="V152:X152"/>
    <mergeCell ref="X180:Z180"/>
    <mergeCell ref="Z159:AC159"/>
    <mergeCell ref="Z160:AC160"/>
    <mergeCell ref="S160:U160"/>
    <mergeCell ref="Z158:AC158"/>
    <mergeCell ref="V156:X156"/>
    <mergeCell ref="Z157:AC157"/>
    <mergeCell ref="S147:U147"/>
    <mergeCell ref="S158:U158"/>
    <mergeCell ref="V158:X158"/>
    <mergeCell ref="S154:U154"/>
    <mergeCell ref="S155:U155"/>
    <mergeCell ref="V150:X150"/>
    <mergeCell ref="U194:W194"/>
    <mergeCell ref="X195:Z195"/>
    <mergeCell ref="U184:W184"/>
    <mergeCell ref="X182:Z182"/>
    <mergeCell ref="Q195:T195"/>
    <mergeCell ref="Q176:Z176"/>
    <mergeCell ref="X179:Z179"/>
    <mergeCell ref="Q180:T180"/>
    <mergeCell ref="Q184:T184"/>
    <mergeCell ref="X187:Z187"/>
    <mergeCell ref="X181:Z181"/>
    <mergeCell ref="X185:Z185"/>
    <mergeCell ref="X188:Z188"/>
    <mergeCell ref="X183:Z183"/>
    <mergeCell ref="X184:Z184"/>
    <mergeCell ref="Z167:AC167"/>
    <mergeCell ref="Z168:AC168"/>
    <mergeCell ref="Z169:AC169"/>
    <mergeCell ref="S166:U166"/>
    <mergeCell ref="Z172:AC172"/>
    <mergeCell ref="V168:X168"/>
    <mergeCell ref="V167:X167"/>
    <mergeCell ref="S168:U168"/>
    <mergeCell ref="Z171:AC171"/>
    <mergeCell ref="V169:X169"/>
    <mergeCell ref="AA186:AD186"/>
    <mergeCell ref="AA183:AD183"/>
    <mergeCell ref="AA184:AD184"/>
    <mergeCell ref="AA185:AD185"/>
    <mergeCell ref="AA180:AD180"/>
    <mergeCell ref="AA187:AD187"/>
    <mergeCell ref="U180:W180"/>
    <mergeCell ref="Q179:T179"/>
    <mergeCell ref="V170:X170"/>
    <mergeCell ref="U182:W182"/>
    <mergeCell ref="Q182:T182"/>
    <mergeCell ref="U183:W183"/>
    <mergeCell ref="X178:Z178"/>
    <mergeCell ref="V166:X166"/>
    <mergeCell ref="U181:W181"/>
    <mergeCell ref="Q178:T178"/>
    <mergeCell ref="AA189:AD189"/>
    <mergeCell ref="AA190:AD190"/>
    <mergeCell ref="AA188:AD188"/>
    <mergeCell ref="AA181:AD181"/>
    <mergeCell ref="AA182:AD182"/>
    <mergeCell ref="S268:U268"/>
    <mergeCell ref="Q228:T228"/>
    <mergeCell ref="U229:W229"/>
    <mergeCell ref="S262:U262"/>
    <mergeCell ref="P259:R259"/>
    <mergeCell ref="P251:R251"/>
    <mergeCell ref="U234:W234"/>
    <mergeCell ref="X193:Z193"/>
    <mergeCell ref="X194:Z194"/>
    <mergeCell ref="Q204:T204"/>
    <mergeCell ref="Q232:T232"/>
    <mergeCell ref="Q207:T207"/>
    <mergeCell ref="Q203:T203"/>
    <mergeCell ref="X231:Z231"/>
    <mergeCell ref="Q208:T208"/>
    <mergeCell ref="Q206:T206"/>
    <mergeCell ref="Q205:T205"/>
    <mergeCell ref="U231:W231"/>
    <mergeCell ref="S246:U246"/>
    <mergeCell ref="P243:X243"/>
    <mergeCell ref="S245:U245"/>
    <mergeCell ref="Q239:T239"/>
    <mergeCell ref="P244:R244"/>
    <mergeCell ref="U237:W237"/>
    <mergeCell ref="Q237:T237"/>
    <mergeCell ref="P245:R245"/>
    <mergeCell ref="P246:R246"/>
    <mergeCell ref="W348:Z348"/>
    <mergeCell ref="W352:Z352"/>
    <mergeCell ref="S351:V351"/>
    <mergeCell ref="S316:U316"/>
    <mergeCell ref="M312:O312"/>
    <mergeCell ref="M313:O313"/>
    <mergeCell ref="Y314:AA314"/>
    <mergeCell ref="M314:O314"/>
    <mergeCell ref="M315:O315"/>
    <mergeCell ref="V311:X312"/>
    <mergeCell ref="P316:R316"/>
    <mergeCell ref="V293:X293"/>
    <mergeCell ref="V283:X283"/>
    <mergeCell ref="M281:O281"/>
    <mergeCell ref="J287:L287"/>
    <mergeCell ref="M317:O317"/>
    <mergeCell ref="Z290:AC290"/>
    <mergeCell ref="Z297:AC297"/>
    <mergeCell ref="Z295:AC295"/>
    <mergeCell ref="Z296:AC296"/>
    <mergeCell ref="Z293:AC293"/>
    <mergeCell ref="Z301:AC301"/>
    <mergeCell ref="Z299:AC299"/>
    <mergeCell ref="Z292:AC292"/>
    <mergeCell ref="V284:X284"/>
    <mergeCell ref="V291:X291"/>
    <mergeCell ref="V306:X306"/>
    <mergeCell ref="W337:Z338"/>
    <mergeCell ref="J302:L302"/>
    <mergeCell ref="Z285:AC285"/>
    <mergeCell ref="AB314:AD314"/>
    <mergeCell ref="Y315:AA315"/>
    <mergeCell ref="Q649:T649"/>
    <mergeCell ref="O609:R609"/>
    <mergeCell ref="O565:R565"/>
    <mergeCell ref="O556:R556"/>
    <mergeCell ref="K560:N560"/>
    <mergeCell ref="K558:N558"/>
    <mergeCell ref="K561:N561"/>
    <mergeCell ref="O557:R557"/>
    <mergeCell ref="K557:N557"/>
    <mergeCell ref="K556:N556"/>
    <mergeCell ref="O561:R561"/>
    <mergeCell ref="O558:R558"/>
    <mergeCell ref="O560:R560"/>
    <mergeCell ref="O562:R562"/>
    <mergeCell ref="O563:R563"/>
    <mergeCell ref="K563:N563"/>
    <mergeCell ref="O613:R613"/>
    <mergeCell ref="K614:N614"/>
    <mergeCell ref="O612:R612"/>
    <mergeCell ref="K613:N613"/>
    <mergeCell ref="O607:R607"/>
    <mergeCell ref="O604:R604"/>
    <mergeCell ref="O602:R602"/>
    <mergeCell ref="K607:N607"/>
    <mergeCell ref="O606:R606"/>
    <mergeCell ref="K603:N603"/>
    <mergeCell ref="K604:N604"/>
    <mergeCell ref="O616:R616"/>
    <mergeCell ref="K612:N612"/>
    <mergeCell ref="K616:N616"/>
    <mergeCell ref="K598:N600"/>
    <mergeCell ref="K606:N606"/>
    <mergeCell ref="A418:Z418"/>
    <mergeCell ref="G422:H422"/>
    <mergeCell ref="J405:L405"/>
    <mergeCell ref="A423:C423"/>
    <mergeCell ref="Y405:AA405"/>
    <mergeCell ref="K360:N360"/>
    <mergeCell ref="O354:R354"/>
    <mergeCell ref="M303:O303"/>
    <mergeCell ref="O341:R341"/>
    <mergeCell ref="K342:N342"/>
    <mergeCell ref="O346:R346"/>
    <mergeCell ref="P306:R306"/>
    <mergeCell ref="M300:O300"/>
    <mergeCell ref="M305:O305"/>
    <mergeCell ref="M299:O299"/>
    <mergeCell ref="M301:O301"/>
    <mergeCell ref="P301:R301"/>
    <mergeCell ref="P324:R324"/>
    <mergeCell ref="M302:O302"/>
    <mergeCell ref="V326:X326"/>
    <mergeCell ref="Y326:AA326"/>
    <mergeCell ref="Y327:AA327"/>
    <mergeCell ref="Y319:AA319"/>
    <mergeCell ref="Y320:AA320"/>
    <mergeCell ref="V322:X322"/>
    <mergeCell ref="V299:X299"/>
    <mergeCell ref="V301:X301"/>
    <mergeCell ref="V300:X300"/>
    <mergeCell ref="V313:X313"/>
    <mergeCell ref="V302:X302"/>
    <mergeCell ref="K361:N361"/>
    <mergeCell ref="K371:N371"/>
    <mergeCell ref="D644:G644"/>
    <mergeCell ref="S620:U620"/>
    <mergeCell ref="S621:U621"/>
    <mergeCell ref="U652:X652"/>
    <mergeCell ref="H653:J653"/>
    <mergeCell ref="Q650:T650"/>
    <mergeCell ref="N651:P651"/>
    <mergeCell ref="K653:M653"/>
    <mergeCell ref="N654:P654"/>
    <mergeCell ref="H654:J654"/>
    <mergeCell ref="U655:X655"/>
    <mergeCell ref="H651:J651"/>
    <mergeCell ref="H652:J652"/>
    <mergeCell ref="K654:M654"/>
    <mergeCell ref="U648:X648"/>
    <mergeCell ref="Q644:T644"/>
    <mergeCell ref="Q641:T641"/>
    <mergeCell ref="O627:R627"/>
    <mergeCell ref="Q642:T642"/>
    <mergeCell ref="K652:M652"/>
    <mergeCell ref="J634:N634"/>
    <mergeCell ref="Q653:T653"/>
    <mergeCell ref="U637:X640"/>
    <mergeCell ref="U642:X642"/>
    <mergeCell ref="H650:J650"/>
    <mergeCell ref="K655:M655"/>
    <mergeCell ref="N638:P640"/>
    <mergeCell ref="P630:Q631"/>
    <mergeCell ref="N643:P643"/>
    <mergeCell ref="K626:N626"/>
    <mergeCell ref="K642:M642"/>
    <mergeCell ref="J633:N633"/>
    <mergeCell ref="S603:U603"/>
    <mergeCell ref="S612:U612"/>
    <mergeCell ref="S613:U613"/>
    <mergeCell ref="Y607:AA607"/>
    <mergeCell ref="S607:U607"/>
    <mergeCell ref="S608:U608"/>
    <mergeCell ref="Y611:AA611"/>
    <mergeCell ref="V609:X609"/>
    <mergeCell ref="S611:U611"/>
    <mergeCell ref="Y608:AA608"/>
    <mergeCell ref="V612:X612"/>
    <mergeCell ref="A642:C642"/>
    <mergeCell ref="H646:J646"/>
    <mergeCell ref="Q643:T643"/>
    <mergeCell ref="D641:G641"/>
    <mergeCell ref="D643:G643"/>
    <mergeCell ref="D642:G642"/>
    <mergeCell ref="N644:P644"/>
    <mergeCell ref="A641:C641"/>
    <mergeCell ref="K643:M643"/>
    <mergeCell ref="N641:P641"/>
    <mergeCell ref="S617:U617"/>
    <mergeCell ref="S614:U614"/>
    <mergeCell ref="S616:U616"/>
    <mergeCell ref="S615:U615"/>
    <mergeCell ref="V616:X616"/>
    <mergeCell ref="J631:N631"/>
    <mergeCell ref="O622:R622"/>
    <mergeCell ref="A645:C645"/>
    <mergeCell ref="A643:C643"/>
    <mergeCell ref="Y604:AA604"/>
    <mergeCell ref="V603:X603"/>
    <mergeCell ref="S514:U514"/>
    <mergeCell ref="C501:G501"/>
    <mergeCell ref="A507:K507"/>
    <mergeCell ref="G523:I523"/>
    <mergeCell ref="J523:L523"/>
    <mergeCell ref="A565:F565"/>
    <mergeCell ref="A555:F555"/>
    <mergeCell ref="A563:F563"/>
    <mergeCell ref="AB514:AD514"/>
    <mergeCell ref="Y527:AA527"/>
    <mergeCell ref="Y512:AA512"/>
    <mergeCell ref="AB523:AD523"/>
    <mergeCell ref="AB522:AD522"/>
    <mergeCell ref="Y522:AA522"/>
    <mergeCell ref="S507:U507"/>
    <mergeCell ref="G544:J544"/>
    <mergeCell ref="K551:N552"/>
    <mergeCell ref="K553:N553"/>
    <mergeCell ref="G536:J536"/>
    <mergeCell ref="K547:N547"/>
    <mergeCell ref="K545:N545"/>
    <mergeCell ref="G538:J538"/>
    <mergeCell ref="G528:I528"/>
    <mergeCell ref="S618:U618"/>
    <mergeCell ref="O615:R615"/>
    <mergeCell ref="S585:V585"/>
    <mergeCell ref="V608:X608"/>
    <mergeCell ref="V606:X606"/>
    <mergeCell ref="V611:X611"/>
    <mergeCell ref="S610:U610"/>
    <mergeCell ref="B522:F522"/>
    <mergeCell ref="A521:F521"/>
    <mergeCell ref="A544:F544"/>
    <mergeCell ref="A508:K508"/>
    <mergeCell ref="B524:F524"/>
    <mergeCell ref="O553:R553"/>
    <mergeCell ref="K539:N539"/>
    <mergeCell ref="G534:R534"/>
    <mergeCell ref="P520:R520"/>
    <mergeCell ref="G524:I524"/>
    <mergeCell ref="P527:R527"/>
    <mergeCell ref="M524:O524"/>
    <mergeCell ref="G526:I526"/>
    <mergeCell ref="P525:R525"/>
    <mergeCell ref="V527:X527"/>
    <mergeCell ref="O540:R540"/>
    <mergeCell ref="S523:U523"/>
    <mergeCell ref="P521:R521"/>
    <mergeCell ref="M523:O523"/>
    <mergeCell ref="M522:O522"/>
    <mergeCell ref="J527:L527"/>
    <mergeCell ref="G527:I527"/>
    <mergeCell ref="G553:J553"/>
    <mergeCell ref="K546:N546"/>
    <mergeCell ref="G535:J535"/>
    <mergeCell ref="Y612:AA612"/>
    <mergeCell ref="V613:X613"/>
    <mergeCell ref="V610:X610"/>
    <mergeCell ref="S609:U609"/>
    <mergeCell ref="V607:X607"/>
    <mergeCell ref="Y614:AA614"/>
    <mergeCell ref="Y615:AA615"/>
    <mergeCell ref="Y616:AA616"/>
    <mergeCell ref="O610:R610"/>
    <mergeCell ref="O611:R611"/>
    <mergeCell ref="K615:N615"/>
    <mergeCell ref="S537:V537"/>
    <mergeCell ref="M526:O526"/>
    <mergeCell ref="AA539:AD539"/>
    <mergeCell ref="AA536:AD536"/>
    <mergeCell ref="J525:L525"/>
    <mergeCell ref="M525:O525"/>
    <mergeCell ref="G543:J543"/>
    <mergeCell ref="G539:J539"/>
    <mergeCell ref="AA543:AD543"/>
    <mergeCell ref="K543:N543"/>
    <mergeCell ref="J526:L526"/>
    <mergeCell ref="S534:AD534"/>
    <mergeCell ref="S528:U528"/>
    <mergeCell ref="O537:R537"/>
    <mergeCell ref="O569:R569"/>
    <mergeCell ref="K535:N535"/>
    <mergeCell ref="K538:N538"/>
    <mergeCell ref="K540:N540"/>
    <mergeCell ref="O544:R544"/>
    <mergeCell ref="M527:O527"/>
    <mergeCell ref="K555:N555"/>
    <mergeCell ref="S498:U498"/>
    <mergeCell ref="Y495:AA495"/>
    <mergeCell ref="Y494:AA494"/>
    <mergeCell ref="AB493:AD493"/>
    <mergeCell ref="V522:X522"/>
    <mergeCell ref="V510:X510"/>
    <mergeCell ref="AB511:AD511"/>
    <mergeCell ref="AB495:AD495"/>
    <mergeCell ref="AB498:AD498"/>
    <mergeCell ref="Y500:AA500"/>
    <mergeCell ref="V499:X499"/>
    <mergeCell ref="AB510:AD510"/>
    <mergeCell ref="AB502:AD502"/>
    <mergeCell ref="AB507:AD508"/>
    <mergeCell ref="P522:R522"/>
    <mergeCell ref="AB497:AD497"/>
    <mergeCell ref="Y496:AA496"/>
    <mergeCell ref="AB496:AD496"/>
    <mergeCell ref="Y497:AA497"/>
    <mergeCell ref="Y498:AA498"/>
    <mergeCell ref="P512:R512"/>
    <mergeCell ref="V498:X498"/>
    <mergeCell ref="P511:R511"/>
    <mergeCell ref="P501:R501"/>
    <mergeCell ref="P508:R508"/>
    <mergeCell ref="P509:R509"/>
    <mergeCell ref="P510:R510"/>
    <mergeCell ref="P502:R502"/>
    <mergeCell ref="S502:U502"/>
    <mergeCell ref="S510:U510"/>
    <mergeCell ref="S520:U520"/>
    <mergeCell ref="S511:U511"/>
    <mergeCell ref="M412:P412"/>
    <mergeCell ref="M413:P413"/>
    <mergeCell ref="K367:N367"/>
    <mergeCell ref="K366:N366"/>
    <mergeCell ref="K369:N369"/>
    <mergeCell ref="J389:L389"/>
    <mergeCell ref="H376:H377"/>
    <mergeCell ref="C361:J361"/>
    <mergeCell ref="D366:I366"/>
    <mergeCell ref="D367:I367"/>
    <mergeCell ref="D365:I365"/>
    <mergeCell ref="P378:Q379"/>
    <mergeCell ref="O378:O379"/>
    <mergeCell ref="P380:Q381"/>
    <mergeCell ref="I381:N381"/>
    <mergeCell ref="H378:H379"/>
    <mergeCell ref="I380:N380"/>
    <mergeCell ref="I378:N378"/>
    <mergeCell ref="O380:O381"/>
    <mergeCell ref="C378:G379"/>
    <mergeCell ref="C380:G381"/>
    <mergeCell ref="C376:G377"/>
    <mergeCell ref="I375:N375"/>
    <mergeCell ref="Q413:T413"/>
    <mergeCell ref="P387:R387"/>
    <mergeCell ref="M410:P411"/>
    <mergeCell ref="I374:N374"/>
    <mergeCell ref="C369:I369"/>
    <mergeCell ref="C370:I370"/>
    <mergeCell ref="K363:N363"/>
    <mergeCell ref="K365:N365"/>
    <mergeCell ref="K364:N364"/>
    <mergeCell ref="J291:L291"/>
    <mergeCell ref="S272:U272"/>
    <mergeCell ref="P269:R269"/>
    <mergeCell ref="M278:O278"/>
    <mergeCell ref="M277:O277"/>
    <mergeCell ref="G277:I277"/>
    <mergeCell ref="J290:L290"/>
    <mergeCell ref="G295:I295"/>
    <mergeCell ref="J293:L293"/>
    <mergeCell ref="J295:L295"/>
    <mergeCell ref="G293:I293"/>
    <mergeCell ref="O362:R362"/>
    <mergeCell ref="O361:R361"/>
    <mergeCell ref="C374:G375"/>
    <mergeCell ref="C363:G363"/>
    <mergeCell ref="J404:L404"/>
    <mergeCell ref="P388:R388"/>
    <mergeCell ref="A385:E385"/>
    <mergeCell ref="C368:I368"/>
    <mergeCell ref="C364:G364"/>
    <mergeCell ref="C362:G362"/>
    <mergeCell ref="A361:A371"/>
    <mergeCell ref="B365:B367"/>
    <mergeCell ref="H364:J364"/>
    <mergeCell ref="H363:J363"/>
    <mergeCell ref="B361:B364"/>
    <mergeCell ref="H362:J362"/>
    <mergeCell ref="I376:N376"/>
    <mergeCell ref="I377:N377"/>
    <mergeCell ref="I379:N379"/>
    <mergeCell ref="H380:H381"/>
    <mergeCell ref="H374:H375"/>
    <mergeCell ref="M292:O292"/>
    <mergeCell ref="M295:O295"/>
    <mergeCell ref="M294:O294"/>
    <mergeCell ref="M291:O291"/>
    <mergeCell ref="D293:F293"/>
    <mergeCell ref="D295:F295"/>
    <mergeCell ref="M318:O318"/>
    <mergeCell ref="M319:O319"/>
    <mergeCell ref="B339:B342"/>
    <mergeCell ref="U232:W232"/>
    <mergeCell ref="J246:L246"/>
    <mergeCell ref="N239:P239"/>
    <mergeCell ref="M248:O248"/>
    <mergeCell ref="M247:O247"/>
    <mergeCell ref="Q231:T231"/>
    <mergeCell ref="S247:U247"/>
    <mergeCell ref="U233:W233"/>
    <mergeCell ref="P264:R264"/>
    <mergeCell ref="P279:R279"/>
    <mergeCell ref="P252:R252"/>
    <mergeCell ref="P256:R256"/>
    <mergeCell ref="S278:U278"/>
    <mergeCell ref="P257:R257"/>
    <mergeCell ref="M255:O255"/>
    <mergeCell ref="S255:U255"/>
    <mergeCell ref="P263:R263"/>
    <mergeCell ref="P262:R262"/>
    <mergeCell ref="V278:X278"/>
    <mergeCell ref="V269:X269"/>
    <mergeCell ref="V274:X274"/>
    <mergeCell ref="P275:R275"/>
    <mergeCell ref="A296:C296"/>
    <mergeCell ref="V275:X275"/>
    <mergeCell ref="P274:R274"/>
    <mergeCell ref="S271:U271"/>
    <mergeCell ref="S274:U274"/>
    <mergeCell ref="P271:R271"/>
    <mergeCell ref="V273:X273"/>
    <mergeCell ref="V272:X272"/>
    <mergeCell ref="S121:U121"/>
    <mergeCell ref="V126:X126"/>
    <mergeCell ref="Z165:AC165"/>
    <mergeCell ref="Z166:AC166"/>
    <mergeCell ref="AA178:AD178"/>
    <mergeCell ref="AA177:AD177"/>
    <mergeCell ref="Z170:AC170"/>
    <mergeCell ref="V171:X171"/>
    <mergeCell ref="V172:X172"/>
    <mergeCell ref="U177:W177"/>
    <mergeCell ref="X177:Z177"/>
    <mergeCell ref="S167:U167"/>
    <mergeCell ref="S164:U164"/>
    <mergeCell ref="V161:X161"/>
    <mergeCell ref="V160:X160"/>
    <mergeCell ref="V165:X165"/>
    <mergeCell ref="S163:U163"/>
    <mergeCell ref="V162:X162"/>
    <mergeCell ref="V164:X164"/>
    <mergeCell ref="V163:X163"/>
    <mergeCell ref="S165:U165"/>
    <mergeCell ref="S162:U162"/>
    <mergeCell ref="S159:U159"/>
    <mergeCell ref="V159:X159"/>
    <mergeCell ref="V131:X131"/>
    <mergeCell ref="V154:X154"/>
    <mergeCell ref="V153:X153"/>
    <mergeCell ref="S123:U123"/>
    <mergeCell ref="S129:U129"/>
    <mergeCell ref="V112:X112"/>
    <mergeCell ref="V116:X116"/>
    <mergeCell ref="Q106:T106"/>
    <mergeCell ref="S112:U112"/>
    <mergeCell ref="P115:R115"/>
    <mergeCell ref="P111:R111"/>
    <mergeCell ref="S111:U111"/>
    <mergeCell ref="S115:U115"/>
    <mergeCell ref="V124:X124"/>
    <mergeCell ref="V125:X125"/>
    <mergeCell ref="V128:X128"/>
    <mergeCell ref="P135:R135"/>
    <mergeCell ref="P154:R154"/>
    <mergeCell ref="V146:X146"/>
    <mergeCell ref="V141:X141"/>
    <mergeCell ref="V142:X142"/>
    <mergeCell ref="V143:X143"/>
    <mergeCell ref="S144:U144"/>
    <mergeCell ref="S141:U141"/>
    <mergeCell ref="S146:U146"/>
    <mergeCell ref="V144:X144"/>
    <mergeCell ref="V145:X145"/>
    <mergeCell ref="P122:R122"/>
    <mergeCell ref="P119:R119"/>
    <mergeCell ref="X106:Z106"/>
    <mergeCell ref="V113:X113"/>
    <mergeCell ref="S127:U127"/>
    <mergeCell ref="S125:U125"/>
    <mergeCell ref="S128:U128"/>
    <mergeCell ref="S124:U124"/>
    <mergeCell ref="P118:R118"/>
    <mergeCell ref="V117:X117"/>
    <mergeCell ref="V121:X121"/>
    <mergeCell ref="V122:X122"/>
    <mergeCell ref="S122:U122"/>
    <mergeCell ref="V118:X118"/>
    <mergeCell ref="V119:X119"/>
    <mergeCell ref="S118:U118"/>
    <mergeCell ref="S150:U150"/>
    <mergeCell ref="S151:U151"/>
    <mergeCell ref="V149:X149"/>
    <mergeCell ref="S149:U149"/>
    <mergeCell ref="AA99:AD99"/>
    <mergeCell ref="AA104:AD104"/>
    <mergeCell ref="AA97:AD97"/>
    <mergeCell ref="X97:Z97"/>
    <mergeCell ref="AA103:AD103"/>
    <mergeCell ref="X104:Z104"/>
    <mergeCell ref="U103:W103"/>
    <mergeCell ref="X103:Z103"/>
    <mergeCell ref="X102:Z102"/>
    <mergeCell ref="AA101:AD101"/>
    <mergeCell ref="U100:W100"/>
    <mergeCell ref="Q103:T103"/>
    <mergeCell ref="AA98:AD98"/>
    <mergeCell ref="AA100:AD100"/>
    <mergeCell ref="X101:Z101"/>
    <mergeCell ref="AA102:AD102"/>
    <mergeCell ref="V138:X138"/>
    <mergeCell ref="S130:U130"/>
    <mergeCell ref="V137:X137"/>
    <mergeCell ref="V129:X129"/>
    <mergeCell ref="V130:X130"/>
    <mergeCell ref="V136:X136"/>
    <mergeCell ref="S138:U138"/>
    <mergeCell ref="S132:U132"/>
    <mergeCell ref="V135:X135"/>
    <mergeCell ref="S134:U134"/>
    <mergeCell ref="S137:U137"/>
    <mergeCell ref="V132:X132"/>
    <mergeCell ref="S136:U136"/>
    <mergeCell ref="V133:X133"/>
    <mergeCell ref="S135:U135"/>
    <mergeCell ref="P136:R136"/>
    <mergeCell ref="AA93:AD93"/>
    <mergeCell ref="U96:W96"/>
    <mergeCell ref="X94:Z94"/>
    <mergeCell ref="AA94:AD94"/>
    <mergeCell ref="U95:W95"/>
    <mergeCell ref="X95:Z95"/>
    <mergeCell ref="AA95:AD95"/>
    <mergeCell ref="U94:W94"/>
    <mergeCell ref="AA96:AD96"/>
    <mergeCell ref="U93:W93"/>
    <mergeCell ref="G97:J97"/>
    <mergeCell ref="G99:J99"/>
    <mergeCell ref="K99:M99"/>
    <mergeCell ref="N99:P99"/>
    <mergeCell ref="N98:P98"/>
    <mergeCell ref="N97:P97"/>
    <mergeCell ref="G101:J101"/>
    <mergeCell ref="G100:J100"/>
    <mergeCell ref="U98:W98"/>
    <mergeCell ref="N101:P101"/>
    <mergeCell ref="K100:M100"/>
    <mergeCell ref="U101:W101"/>
    <mergeCell ref="X100:Z100"/>
    <mergeCell ref="U99:W99"/>
    <mergeCell ref="X99:Z99"/>
    <mergeCell ref="Q97:T97"/>
    <mergeCell ref="Q101:T101"/>
    <mergeCell ref="Q93:T93"/>
    <mergeCell ref="Q99:T99"/>
    <mergeCell ref="X98:Z98"/>
    <mergeCell ref="X96:Z96"/>
    <mergeCell ref="X93:Z93"/>
    <mergeCell ref="AA88:AD88"/>
    <mergeCell ref="U87:W87"/>
    <mergeCell ref="U88:W88"/>
    <mergeCell ref="AA87:AD87"/>
    <mergeCell ref="X88:Z88"/>
    <mergeCell ref="AA89:AD89"/>
    <mergeCell ref="X87:Z87"/>
    <mergeCell ref="X90:Z90"/>
    <mergeCell ref="AA90:AD90"/>
    <mergeCell ref="Q89:T89"/>
    <mergeCell ref="X89:Z89"/>
    <mergeCell ref="U89:W89"/>
    <mergeCell ref="Q90:T90"/>
    <mergeCell ref="X91:Z91"/>
    <mergeCell ref="AA91:AD91"/>
    <mergeCell ref="K92:M92"/>
    <mergeCell ref="N92:P92"/>
    <mergeCell ref="Q92:T92"/>
    <mergeCell ref="U92:W92"/>
    <mergeCell ref="X92:Z92"/>
    <mergeCell ref="AA92:AD92"/>
    <mergeCell ref="U91:W91"/>
    <mergeCell ref="Q91:T91"/>
    <mergeCell ref="U90:W90"/>
    <mergeCell ref="Q88:T88"/>
    <mergeCell ref="AA81:AD81"/>
    <mergeCell ref="G82:J82"/>
    <mergeCell ref="K82:M82"/>
    <mergeCell ref="N82:P82"/>
    <mergeCell ref="Q82:T82"/>
    <mergeCell ref="U82:W82"/>
    <mergeCell ref="X82:Z82"/>
    <mergeCell ref="AA82:AD82"/>
    <mergeCell ref="X81:Z81"/>
    <mergeCell ref="G81:J81"/>
    <mergeCell ref="AA86:AD86"/>
    <mergeCell ref="U85:W85"/>
    <mergeCell ref="AA83:AD83"/>
    <mergeCell ref="U84:W84"/>
    <mergeCell ref="X84:Z84"/>
    <mergeCell ref="AA84:AD84"/>
    <mergeCell ref="X86:Z86"/>
    <mergeCell ref="X85:Z85"/>
    <mergeCell ref="AA85:AD85"/>
    <mergeCell ref="X83:Z83"/>
    <mergeCell ref="AA77:AD77"/>
    <mergeCell ref="G78:J78"/>
    <mergeCell ref="K78:M78"/>
    <mergeCell ref="N78:P78"/>
    <mergeCell ref="Q78:T78"/>
    <mergeCell ref="U78:W78"/>
    <mergeCell ref="X78:Z78"/>
    <mergeCell ref="AA78:AD78"/>
    <mergeCell ref="K77:M77"/>
    <mergeCell ref="G77:J77"/>
    <mergeCell ref="AA79:AD79"/>
    <mergeCell ref="G80:J80"/>
    <mergeCell ref="K80:M80"/>
    <mergeCell ref="N80:P80"/>
    <mergeCell ref="Q80:T80"/>
    <mergeCell ref="U80:W80"/>
    <mergeCell ref="X80:Z80"/>
    <mergeCell ref="AA80:AD80"/>
    <mergeCell ref="K79:M79"/>
    <mergeCell ref="N79:P79"/>
    <mergeCell ref="AA74:AD74"/>
    <mergeCell ref="K73:M73"/>
    <mergeCell ref="G73:J73"/>
    <mergeCell ref="K74:M74"/>
    <mergeCell ref="N74:P74"/>
    <mergeCell ref="Q74:T74"/>
    <mergeCell ref="U74:W74"/>
    <mergeCell ref="U73:W73"/>
    <mergeCell ref="N73:P73"/>
    <mergeCell ref="AA73:AD73"/>
    <mergeCell ref="AA75:AD75"/>
    <mergeCell ref="G76:J76"/>
    <mergeCell ref="K76:M76"/>
    <mergeCell ref="N76:P76"/>
    <mergeCell ref="Q76:T76"/>
    <mergeCell ref="U76:W76"/>
    <mergeCell ref="X76:Z76"/>
    <mergeCell ref="AA76:AD76"/>
    <mergeCell ref="G75:J75"/>
    <mergeCell ref="U75:W75"/>
    <mergeCell ref="AA69:AD69"/>
    <mergeCell ref="G70:J70"/>
    <mergeCell ref="K70:M70"/>
    <mergeCell ref="N70:P70"/>
    <mergeCell ref="Q70:T70"/>
    <mergeCell ref="U70:W70"/>
    <mergeCell ref="X70:Z70"/>
    <mergeCell ref="AA70:AD70"/>
    <mergeCell ref="K69:M69"/>
    <mergeCell ref="G69:J69"/>
    <mergeCell ref="AA71:AD71"/>
    <mergeCell ref="U72:W72"/>
    <mergeCell ref="X72:Z72"/>
    <mergeCell ref="AA72:AD72"/>
    <mergeCell ref="K71:M71"/>
    <mergeCell ref="N71:P71"/>
    <mergeCell ref="U71:W71"/>
    <mergeCell ref="K72:M72"/>
    <mergeCell ref="AA65:AD65"/>
    <mergeCell ref="G66:J66"/>
    <mergeCell ref="K66:M66"/>
    <mergeCell ref="N66:P66"/>
    <mergeCell ref="Q66:T66"/>
    <mergeCell ref="U66:W66"/>
    <mergeCell ref="X66:Z66"/>
    <mergeCell ref="AA66:AD66"/>
    <mergeCell ref="K65:M65"/>
    <mergeCell ref="G65:J65"/>
    <mergeCell ref="AA67:AD67"/>
    <mergeCell ref="G68:J68"/>
    <mergeCell ref="K68:M68"/>
    <mergeCell ref="N68:P68"/>
    <mergeCell ref="Q68:T68"/>
    <mergeCell ref="U68:W68"/>
    <mergeCell ref="X68:Z68"/>
    <mergeCell ref="AA68:AD68"/>
    <mergeCell ref="U67:W67"/>
    <mergeCell ref="Q67:T67"/>
    <mergeCell ref="AA61:AD61"/>
    <mergeCell ref="G62:J62"/>
    <mergeCell ref="K62:M62"/>
    <mergeCell ref="N62:P62"/>
    <mergeCell ref="Q62:T62"/>
    <mergeCell ref="U62:W62"/>
    <mergeCell ref="X62:Z62"/>
    <mergeCell ref="AA62:AD62"/>
    <mergeCell ref="Q61:T61"/>
    <mergeCell ref="G61:J61"/>
    <mergeCell ref="AA63:AD63"/>
    <mergeCell ref="G64:J64"/>
    <mergeCell ref="K64:M64"/>
    <mergeCell ref="N64:P64"/>
    <mergeCell ref="Q64:T64"/>
    <mergeCell ref="U64:W64"/>
    <mergeCell ref="X64:Z64"/>
    <mergeCell ref="AA64:AD64"/>
    <mergeCell ref="G63:J63"/>
    <mergeCell ref="K63:M63"/>
    <mergeCell ref="AA55:AD55"/>
    <mergeCell ref="AA53:AD53"/>
    <mergeCell ref="X54:Z54"/>
    <mergeCell ref="AA50:AD50"/>
    <mergeCell ref="U56:W56"/>
    <mergeCell ref="U54:W54"/>
    <mergeCell ref="AA56:AD56"/>
    <mergeCell ref="U55:W55"/>
    <mergeCell ref="U53:W53"/>
    <mergeCell ref="X50:Z50"/>
    <mergeCell ref="AA57:AD57"/>
    <mergeCell ref="X58:Z58"/>
    <mergeCell ref="AA58:AD58"/>
    <mergeCell ref="U58:W58"/>
    <mergeCell ref="U57:W57"/>
    <mergeCell ref="X57:Z57"/>
    <mergeCell ref="AA60:AD60"/>
    <mergeCell ref="U59:W59"/>
    <mergeCell ref="X59:Z59"/>
    <mergeCell ref="AA59:AD59"/>
    <mergeCell ref="X60:Z60"/>
    <mergeCell ref="U60:W60"/>
    <mergeCell ref="U48:W48"/>
    <mergeCell ref="X48:Z48"/>
    <mergeCell ref="X51:Z51"/>
    <mergeCell ref="AA51:AD51"/>
    <mergeCell ref="X52:Z52"/>
    <mergeCell ref="AA52:AD52"/>
    <mergeCell ref="U51:W51"/>
    <mergeCell ref="AA49:AD49"/>
    <mergeCell ref="AA54:AD54"/>
    <mergeCell ref="G50:J50"/>
    <mergeCell ref="U50:W50"/>
    <mergeCell ref="Q51:T51"/>
    <mergeCell ref="U52:W52"/>
    <mergeCell ref="Q50:T50"/>
    <mergeCell ref="N51:P51"/>
    <mergeCell ref="K50:M50"/>
    <mergeCell ref="N50:P50"/>
    <mergeCell ref="K51:M51"/>
    <mergeCell ref="G54:J54"/>
    <mergeCell ref="Q53:T53"/>
    <mergeCell ref="K54:M54"/>
    <mergeCell ref="N54:P54"/>
    <mergeCell ref="G835:J835"/>
    <mergeCell ref="K835:N835"/>
    <mergeCell ref="O835:R835"/>
    <mergeCell ref="G836:J836"/>
    <mergeCell ref="K836:N836"/>
    <mergeCell ref="O836:R836"/>
    <mergeCell ref="S836:V836"/>
    <mergeCell ref="S835:V835"/>
    <mergeCell ref="S831:V831"/>
    <mergeCell ref="AA781:AD781"/>
    <mergeCell ref="O818:R818"/>
    <mergeCell ref="S818:V818"/>
    <mergeCell ref="W818:Z818"/>
    <mergeCell ref="AA818:AD818"/>
    <mergeCell ref="W814:Z814"/>
    <mergeCell ref="O812:R812"/>
    <mergeCell ref="W829:Z829"/>
    <mergeCell ref="O793:R793"/>
    <mergeCell ref="W835:Z835"/>
    <mergeCell ref="W831:Z831"/>
    <mergeCell ref="AA831:AD831"/>
    <mergeCell ref="AA835:AD835"/>
    <mergeCell ref="W834:Z834"/>
    <mergeCell ref="AA834:AD834"/>
    <mergeCell ref="W832:Z832"/>
    <mergeCell ref="W833:Z833"/>
    <mergeCell ref="O828:R828"/>
    <mergeCell ref="W791:Z791"/>
    <mergeCell ref="O791:R791"/>
    <mergeCell ref="S782:V782"/>
    <mergeCell ref="O797:R797"/>
    <mergeCell ref="O792:R792"/>
    <mergeCell ref="G832:J832"/>
    <mergeCell ref="K832:N832"/>
    <mergeCell ref="O832:R832"/>
    <mergeCell ref="W830:Z830"/>
    <mergeCell ref="G831:J831"/>
    <mergeCell ref="K831:N831"/>
    <mergeCell ref="O831:R831"/>
    <mergeCell ref="S832:V832"/>
    <mergeCell ref="G829:J829"/>
    <mergeCell ref="G833:J833"/>
    <mergeCell ref="K833:N833"/>
    <mergeCell ref="O833:R833"/>
    <mergeCell ref="S833:V833"/>
    <mergeCell ref="G834:J834"/>
    <mergeCell ref="K834:N834"/>
    <mergeCell ref="O834:R834"/>
    <mergeCell ref="S834:V834"/>
    <mergeCell ref="G826:J826"/>
    <mergeCell ref="K826:N826"/>
    <mergeCell ref="O826:R826"/>
    <mergeCell ref="S826:V826"/>
    <mergeCell ref="W826:Z826"/>
    <mergeCell ref="AA826:AD826"/>
    <mergeCell ref="G827:J827"/>
    <mergeCell ref="K827:N827"/>
    <mergeCell ref="O827:R827"/>
    <mergeCell ref="S827:V827"/>
    <mergeCell ref="W827:Z827"/>
    <mergeCell ref="AA827:AD827"/>
    <mergeCell ref="K829:N829"/>
    <mergeCell ref="O829:R829"/>
    <mergeCell ref="S829:V829"/>
    <mergeCell ref="S830:V830"/>
    <mergeCell ref="W828:Z828"/>
    <mergeCell ref="G828:J828"/>
    <mergeCell ref="K828:N828"/>
    <mergeCell ref="G830:J830"/>
    <mergeCell ref="K830:N830"/>
    <mergeCell ref="S828:V828"/>
    <mergeCell ref="AA829:AD829"/>
    <mergeCell ref="G822:J822"/>
    <mergeCell ref="K822:N822"/>
    <mergeCell ref="O822:R822"/>
    <mergeCell ref="S822:V822"/>
    <mergeCell ref="W821:Z821"/>
    <mergeCell ref="AA821:AD821"/>
    <mergeCell ref="W822:Z822"/>
    <mergeCell ref="AA822:AD822"/>
    <mergeCell ref="G823:J823"/>
    <mergeCell ref="K823:N823"/>
    <mergeCell ref="O823:R823"/>
    <mergeCell ref="S823:V823"/>
    <mergeCell ref="W823:Z823"/>
    <mergeCell ref="AA823:AD823"/>
    <mergeCell ref="W824:Z824"/>
    <mergeCell ref="AA824:AD824"/>
    <mergeCell ref="W825:Z825"/>
    <mergeCell ref="AA825:AD825"/>
    <mergeCell ref="G824:J824"/>
    <mergeCell ref="K824:N824"/>
    <mergeCell ref="G825:J825"/>
    <mergeCell ref="K825:N825"/>
    <mergeCell ref="O825:R825"/>
    <mergeCell ref="S825:V825"/>
    <mergeCell ref="O824:R824"/>
    <mergeCell ref="S824:V824"/>
    <mergeCell ref="K817:N817"/>
    <mergeCell ref="AA819:AD819"/>
    <mergeCell ref="AA817:AD817"/>
    <mergeCell ref="W817:Z817"/>
    <mergeCell ref="W816:Z816"/>
    <mergeCell ref="W820:Z820"/>
    <mergeCell ref="AA820:AD820"/>
    <mergeCell ref="AA816:AD816"/>
    <mergeCell ref="G819:J819"/>
    <mergeCell ref="K819:N819"/>
    <mergeCell ref="G820:J820"/>
    <mergeCell ref="K820:N820"/>
    <mergeCell ref="O820:R820"/>
    <mergeCell ref="S820:V820"/>
    <mergeCell ref="O819:R819"/>
    <mergeCell ref="S819:V819"/>
    <mergeCell ref="G821:J821"/>
    <mergeCell ref="K821:N821"/>
    <mergeCell ref="O821:R821"/>
    <mergeCell ref="S821:V821"/>
    <mergeCell ref="W806:Z806"/>
    <mergeCell ref="O811:R811"/>
    <mergeCell ref="S811:V811"/>
    <mergeCell ref="W810:Z810"/>
    <mergeCell ref="W811:Z811"/>
    <mergeCell ref="K808:N808"/>
    <mergeCell ref="O808:R808"/>
    <mergeCell ref="S812:V812"/>
    <mergeCell ref="K809:N809"/>
    <mergeCell ref="O809:R809"/>
    <mergeCell ref="S809:V809"/>
    <mergeCell ref="K812:N812"/>
    <mergeCell ref="W813:Z813"/>
    <mergeCell ref="AA813:AD813"/>
    <mergeCell ref="AA815:AD815"/>
    <mergeCell ref="G813:J813"/>
    <mergeCell ref="K813:N813"/>
    <mergeCell ref="G814:J814"/>
    <mergeCell ref="K815:N815"/>
    <mergeCell ref="O815:R815"/>
    <mergeCell ref="S815:V815"/>
    <mergeCell ref="S813:V813"/>
    <mergeCell ref="G807:J807"/>
    <mergeCell ref="G810:J810"/>
    <mergeCell ref="G811:J811"/>
    <mergeCell ref="G809:J809"/>
    <mergeCell ref="G808:J808"/>
    <mergeCell ref="O814:R814"/>
    <mergeCell ref="S810:V810"/>
    <mergeCell ref="K810:N810"/>
    <mergeCell ref="O810:R810"/>
    <mergeCell ref="K807:N807"/>
    <mergeCell ref="AA864:AD864"/>
    <mergeCell ref="AA862:AD862"/>
    <mergeCell ref="AA863:AD863"/>
    <mergeCell ref="AA860:AD860"/>
    <mergeCell ref="AA861:AD861"/>
    <mergeCell ref="AA855:AD856"/>
    <mergeCell ref="AA858:AD858"/>
    <mergeCell ref="AA859:AD859"/>
    <mergeCell ref="AA807:AD807"/>
    <mergeCell ref="AA857:AD857"/>
    <mergeCell ref="AA847:AD847"/>
    <mergeCell ref="AA848:AD848"/>
    <mergeCell ref="AA806:AD806"/>
    <mergeCell ref="AA812:AD812"/>
    <mergeCell ref="AA832:AD832"/>
    <mergeCell ref="AA830:AD830"/>
    <mergeCell ref="AA833:AD833"/>
    <mergeCell ref="AA811:AD811"/>
    <mergeCell ref="AA846:AD846"/>
    <mergeCell ref="AA845:AD845"/>
    <mergeCell ref="AA814:AD814"/>
    <mergeCell ref="AA836:AD836"/>
    <mergeCell ref="K858:N858"/>
    <mergeCell ref="O803:R803"/>
    <mergeCell ref="O804:R804"/>
    <mergeCell ref="K857:N857"/>
    <mergeCell ref="O857:R857"/>
    <mergeCell ref="O855:R856"/>
    <mergeCell ref="O807:R807"/>
    <mergeCell ref="O830:R830"/>
    <mergeCell ref="K816:N816"/>
    <mergeCell ref="K855:N856"/>
    <mergeCell ref="W843:Z844"/>
    <mergeCell ref="W792:Z792"/>
    <mergeCell ref="W812:Z812"/>
    <mergeCell ref="W808:Z808"/>
    <mergeCell ref="W800:Z800"/>
    <mergeCell ref="W795:Z795"/>
    <mergeCell ref="W803:Z803"/>
    <mergeCell ref="W801:Z801"/>
    <mergeCell ref="W796:Z796"/>
    <mergeCell ref="W799:Z799"/>
    <mergeCell ref="S797:V797"/>
    <mergeCell ref="W804:Z804"/>
    <mergeCell ref="W798:Z798"/>
    <mergeCell ref="W797:Z797"/>
    <mergeCell ref="W802:Z802"/>
    <mergeCell ref="W815:Z815"/>
    <mergeCell ref="O806:R806"/>
    <mergeCell ref="S806:V806"/>
    <mergeCell ref="O805:R805"/>
    <mergeCell ref="S807:V807"/>
    <mergeCell ref="O813:R813"/>
    <mergeCell ref="W805:Z805"/>
    <mergeCell ref="K859:N859"/>
    <mergeCell ref="O859:R859"/>
    <mergeCell ref="S859:V859"/>
    <mergeCell ref="W859:Z859"/>
    <mergeCell ref="K860:N860"/>
    <mergeCell ref="O860:R860"/>
    <mergeCell ref="S862:V862"/>
    <mergeCell ref="W862:Z862"/>
    <mergeCell ref="K861:N861"/>
    <mergeCell ref="O861:R861"/>
    <mergeCell ref="S861:V861"/>
    <mergeCell ref="W861:Z861"/>
    <mergeCell ref="K862:N862"/>
    <mergeCell ref="O862:R862"/>
    <mergeCell ref="S864:V864"/>
    <mergeCell ref="W864:Z864"/>
    <mergeCell ref="K863:N863"/>
    <mergeCell ref="O863:R863"/>
    <mergeCell ref="S863:V863"/>
    <mergeCell ref="W863:Z863"/>
    <mergeCell ref="K864:N864"/>
    <mergeCell ref="O864:R864"/>
    <mergeCell ref="S857:V857"/>
    <mergeCell ref="W857:Z857"/>
    <mergeCell ref="W846:Z846"/>
    <mergeCell ref="AA843:AD844"/>
    <mergeCell ref="W849:Z849"/>
    <mergeCell ref="AA849:AD849"/>
    <mergeCell ref="AA828:AD828"/>
    <mergeCell ref="W845:Z845"/>
    <mergeCell ref="O858:R858"/>
    <mergeCell ref="S858:V858"/>
    <mergeCell ref="W858:Z858"/>
    <mergeCell ref="S860:V860"/>
    <mergeCell ref="W860:Z860"/>
    <mergeCell ref="W847:Z847"/>
    <mergeCell ref="S849:V849"/>
    <mergeCell ref="S855:V856"/>
    <mergeCell ref="W855:Z856"/>
    <mergeCell ref="W836:Z836"/>
    <mergeCell ref="O849:R849"/>
    <mergeCell ref="O843:R844"/>
    <mergeCell ref="W848:Z848"/>
    <mergeCell ref="O848:R848"/>
    <mergeCell ref="S848:V848"/>
    <mergeCell ref="O847:R847"/>
    <mergeCell ref="O846:R846"/>
    <mergeCell ref="AA794:AD794"/>
    <mergeCell ref="K792:N792"/>
    <mergeCell ref="AA793:AD793"/>
    <mergeCell ref="K794:N794"/>
    <mergeCell ref="S795:V795"/>
    <mergeCell ref="S792:V792"/>
    <mergeCell ref="S793:V793"/>
    <mergeCell ref="S794:V794"/>
    <mergeCell ref="W793:Z793"/>
    <mergeCell ref="O794:R794"/>
    <mergeCell ref="AA796:AD796"/>
    <mergeCell ref="W819:Z819"/>
    <mergeCell ref="AA782:AD782"/>
    <mergeCell ref="S790:AD790"/>
    <mergeCell ref="AA791:AD791"/>
    <mergeCell ref="AA792:AD792"/>
    <mergeCell ref="AA810:AD810"/>
    <mergeCell ref="AA809:AD809"/>
    <mergeCell ref="W809:Z809"/>
    <mergeCell ref="W807:Z807"/>
    <mergeCell ref="AA808:AD808"/>
    <mergeCell ref="AA795:AD795"/>
    <mergeCell ref="W794:Z794"/>
    <mergeCell ref="AA801:AD801"/>
    <mergeCell ref="AA797:AD797"/>
    <mergeCell ref="AA799:AD799"/>
    <mergeCell ref="AA803:AD803"/>
    <mergeCell ref="AA805:AD805"/>
    <mergeCell ref="AA804:AD804"/>
    <mergeCell ref="AA798:AD798"/>
    <mergeCell ref="AA802:AD802"/>
    <mergeCell ref="AA800:AD800"/>
    <mergeCell ref="AA776:AD776"/>
    <mergeCell ref="S777:V777"/>
    <mergeCell ref="AA777:AD777"/>
    <mergeCell ref="K778:N778"/>
    <mergeCell ref="O778:R778"/>
    <mergeCell ref="K777:N777"/>
    <mergeCell ref="O777:R777"/>
    <mergeCell ref="W777:Z777"/>
    <mergeCell ref="K776:N776"/>
    <mergeCell ref="O776:R776"/>
    <mergeCell ref="AA778:AD778"/>
    <mergeCell ref="K780:N780"/>
    <mergeCell ref="O780:R780"/>
    <mergeCell ref="S780:V780"/>
    <mergeCell ref="K779:N779"/>
    <mergeCell ref="O779:R779"/>
    <mergeCell ref="AA780:AD780"/>
    <mergeCell ref="S779:V779"/>
    <mergeCell ref="AA779:AD779"/>
    <mergeCell ref="W780:Z780"/>
    <mergeCell ref="W779:Z779"/>
    <mergeCell ref="S778:V778"/>
    <mergeCell ref="W776:Z776"/>
    <mergeCell ref="S776:V776"/>
    <mergeCell ref="AA772:AD772"/>
    <mergeCell ref="AA770:AD770"/>
    <mergeCell ref="S771:V771"/>
    <mergeCell ref="W771:Z771"/>
    <mergeCell ref="S770:V770"/>
    <mergeCell ref="W772:Z772"/>
    <mergeCell ref="S772:V772"/>
    <mergeCell ref="W770:Z770"/>
    <mergeCell ref="AA771:AD771"/>
    <mergeCell ref="AA773:AD773"/>
    <mergeCell ref="S773:V773"/>
    <mergeCell ref="W773:Z773"/>
    <mergeCell ref="AA774:AD774"/>
    <mergeCell ref="W775:Z775"/>
    <mergeCell ref="O775:R775"/>
    <mergeCell ref="AA775:AD775"/>
    <mergeCell ref="S774:V774"/>
    <mergeCell ref="S775:V775"/>
    <mergeCell ref="O774:R774"/>
    <mergeCell ref="W774:Z774"/>
    <mergeCell ref="W766:Z766"/>
    <mergeCell ref="W764:Z764"/>
    <mergeCell ref="W763:Z763"/>
    <mergeCell ref="K766:N766"/>
    <mergeCell ref="K765:N765"/>
    <mergeCell ref="O764:R764"/>
    <mergeCell ref="K764:N764"/>
    <mergeCell ref="O766:R766"/>
    <mergeCell ref="AA767:AD767"/>
    <mergeCell ref="W769:Z769"/>
    <mergeCell ref="AA764:AD764"/>
    <mergeCell ref="W767:Z767"/>
    <mergeCell ref="W768:Z768"/>
    <mergeCell ref="AA768:AD768"/>
    <mergeCell ref="AA769:AD769"/>
    <mergeCell ref="AA766:AD766"/>
    <mergeCell ref="AA765:AD765"/>
    <mergeCell ref="W765:Z765"/>
    <mergeCell ref="S768:V768"/>
    <mergeCell ref="K769:N769"/>
    <mergeCell ref="O769:R769"/>
    <mergeCell ref="S769:V769"/>
    <mergeCell ref="K768:N768"/>
    <mergeCell ref="O768:R768"/>
    <mergeCell ref="S767:V767"/>
    <mergeCell ref="S764:V764"/>
    <mergeCell ref="S766:V766"/>
    <mergeCell ref="S765:V765"/>
    <mergeCell ref="AA758:AD758"/>
    <mergeCell ref="W759:Z759"/>
    <mergeCell ref="O759:R759"/>
    <mergeCell ref="AA759:AD759"/>
    <mergeCell ref="S758:V758"/>
    <mergeCell ref="O758:R758"/>
    <mergeCell ref="W758:Z758"/>
    <mergeCell ref="W760:Z760"/>
    <mergeCell ref="AA760:AD760"/>
    <mergeCell ref="S759:V759"/>
    <mergeCell ref="S761:V761"/>
    <mergeCell ref="AA761:AD761"/>
    <mergeCell ref="W761:Z761"/>
    <mergeCell ref="S760:V760"/>
    <mergeCell ref="AA763:AD763"/>
    <mergeCell ref="G762:J762"/>
    <mergeCell ref="K762:N762"/>
    <mergeCell ref="O762:R762"/>
    <mergeCell ref="S762:V762"/>
    <mergeCell ref="W762:Z762"/>
    <mergeCell ref="AA762:AD762"/>
    <mergeCell ref="S763:V763"/>
    <mergeCell ref="G763:J763"/>
    <mergeCell ref="O763:R763"/>
    <mergeCell ref="AA752:AD752"/>
    <mergeCell ref="AA750:AD750"/>
    <mergeCell ref="O750:R750"/>
    <mergeCell ref="W753:Z753"/>
    <mergeCell ref="O753:R753"/>
    <mergeCell ref="AA753:AD753"/>
    <mergeCell ref="S752:V752"/>
    <mergeCell ref="S753:V753"/>
    <mergeCell ref="W752:Z752"/>
    <mergeCell ref="O752:R752"/>
    <mergeCell ref="W754:Z754"/>
    <mergeCell ref="AA754:AD754"/>
    <mergeCell ref="S755:V755"/>
    <mergeCell ref="AA755:AD755"/>
    <mergeCell ref="W755:Z755"/>
    <mergeCell ref="S754:V754"/>
    <mergeCell ref="AA757:AD757"/>
    <mergeCell ref="S756:V756"/>
    <mergeCell ref="W756:Z756"/>
    <mergeCell ref="AA756:AD756"/>
    <mergeCell ref="S757:V757"/>
    <mergeCell ref="W757:Z757"/>
    <mergeCell ref="AA746:AD746"/>
    <mergeCell ref="K750:N750"/>
    <mergeCell ref="AA748:AD748"/>
    <mergeCell ref="S747:V747"/>
    <mergeCell ref="W747:Z747"/>
    <mergeCell ref="AA747:AD747"/>
    <mergeCell ref="W748:Z748"/>
    <mergeCell ref="S748:V748"/>
    <mergeCell ref="O749:R749"/>
    <mergeCell ref="K747:N747"/>
    <mergeCell ref="AA751:AD751"/>
    <mergeCell ref="S751:V751"/>
    <mergeCell ref="AA749:AD749"/>
    <mergeCell ref="W749:Z749"/>
    <mergeCell ref="W750:Z750"/>
    <mergeCell ref="S750:V750"/>
    <mergeCell ref="S749:V749"/>
    <mergeCell ref="W751:Z751"/>
    <mergeCell ref="S738:V738"/>
    <mergeCell ref="V732:X732"/>
    <mergeCell ref="AA744:AD744"/>
    <mergeCell ref="S742:V742"/>
    <mergeCell ref="S731:U731"/>
    <mergeCell ref="V731:X731"/>
    <mergeCell ref="AB731:AD731"/>
    <mergeCell ref="Y731:AA731"/>
    <mergeCell ref="AA738:AD738"/>
    <mergeCell ref="S739:V739"/>
    <mergeCell ref="W745:Z745"/>
    <mergeCell ref="AA745:AD745"/>
    <mergeCell ref="W743:Z743"/>
    <mergeCell ref="Y732:AA732"/>
    <mergeCell ref="AB732:AD732"/>
    <mergeCell ref="AA742:AD742"/>
    <mergeCell ref="AA743:AD743"/>
    <mergeCell ref="W738:Z738"/>
    <mergeCell ref="AA741:AD741"/>
    <mergeCell ref="AA739:AD739"/>
    <mergeCell ref="W741:Z741"/>
    <mergeCell ref="W742:Z742"/>
    <mergeCell ref="W744:Z744"/>
    <mergeCell ref="AB723:AD723"/>
    <mergeCell ref="Y722:AA722"/>
    <mergeCell ref="AB722:AD722"/>
    <mergeCell ref="S730:U730"/>
    <mergeCell ref="S727:U727"/>
    <mergeCell ref="M723:O723"/>
    <mergeCell ref="M724:O724"/>
    <mergeCell ref="S723:U723"/>
    <mergeCell ref="S737:AD737"/>
    <mergeCell ref="AB721:AD721"/>
    <mergeCell ref="Y723:AA723"/>
    <mergeCell ref="AB726:AD726"/>
    <mergeCell ref="Y725:AA725"/>
    <mergeCell ref="Y727:AA727"/>
    <mergeCell ref="S732:U732"/>
    <mergeCell ref="P715:R715"/>
    <mergeCell ref="P717:R717"/>
    <mergeCell ref="S717:U717"/>
    <mergeCell ref="P716:R716"/>
    <mergeCell ref="M715:O715"/>
    <mergeCell ref="AB718:AD718"/>
    <mergeCell ref="Y724:AA724"/>
    <mergeCell ref="AB720:AD720"/>
    <mergeCell ref="AB724:AD724"/>
    <mergeCell ref="AB716:AD716"/>
    <mergeCell ref="V716:X716"/>
    <mergeCell ref="S716:U716"/>
    <mergeCell ref="Y718:AA718"/>
    <mergeCell ref="V723:X723"/>
    <mergeCell ref="V720:X720"/>
    <mergeCell ref="V721:X721"/>
    <mergeCell ref="Y719:AA719"/>
    <mergeCell ref="AB689:AD689"/>
    <mergeCell ref="M684:O684"/>
    <mergeCell ref="V710:X710"/>
    <mergeCell ref="AB688:AD688"/>
    <mergeCell ref="Y692:AA692"/>
    <mergeCell ref="Y686:AA686"/>
    <mergeCell ref="AB692:AD692"/>
    <mergeCell ref="K586:N586"/>
    <mergeCell ref="AA740:AD740"/>
    <mergeCell ref="S740:V740"/>
    <mergeCell ref="S713:U713"/>
    <mergeCell ref="V713:X713"/>
    <mergeCell ref="Y713:AA713"/>
    <mergeCell ref="AB713:AD713"/>
    <mergeCell ref="AB717:AD717"/>
    <mergeCell ref="AB719:AD719"/>
    <mergeCell ref="W740:Z740"/>
    <mergeCell ref="Y730:AA730"/>
    <mergeCell ref="K738:N738"/>
    <mergeCell ref="J726:L726"/>
    <mergeCell ref="M726:O726"/>
    <mergeCell ref="P726:R726"/>
    <mergeCell ref="J727:L727"/>
    <mergeCell ref="M731:O731"/>
    <mergeCell ref="P732:R732"/>
    <mergeCell ref="J730:L730"/>
    <mergeCell ref="M730:O730"/>
    <mergeCell ref="P730:R730"/>
    <mergeCell ref="AB730:AD730"/>
    <mergeCell ref="Y728:AA728"/>
    <mergeCell ref="Y605:AA605"/>
    <mergeCell ref="Y603:AA603"/>
    <mergeCell ref="B494:G494"/>
    <mergeCell ref="A520:F520"/>
    <mergeCell ref="L502:O502"/>
    <mergeCell ref="L507:O508"/>
    <mergeCell ref="H494:K494"/>
    <mergeCell ref="L512:O512"/>
    <mergeCell ref="A509:C511"/>
    <mergeCell ref="L494:O494"/>
    <mergeCell ref="L498:O498"/>
    <mergeCell ref="E510:K510"/>
    <mergeCell ref="H496:K496"/>
    <mergeCell ref="B496:G496"/>
    <mergeCell ref="H497:K497"/>
    <mergeCell ref="C497:G497"/>
    <mergeCell ref="C499:G499"/>
    <mergeCell ref="H499:K499"/>
    <mergeCell ref="H498:K498"/>
    <mergeCell ref="B495:G495"/>
    <mergeCell ref="L501:O501"/>
    <mergeCell ref="L496:O496"/>
    <mergeCell ref="H502:K502"/>
    <mergeCell ref="E511:K511"/>
    <mergeCell ref="A519:F519"/>
    <mergeCell ref="G520:I520"/>
    <mergeCell ref="L513:O513"/>
    <mergeCell ref="M520:O520"/>
    <mergeCell ref="AA583:AD583"/>
    <mergeCell ref="AA553:AD553"/>
    <mergeCell ref="AA588:AD588"/>
    <mergeCell ref="AA570:AD570"/>
    <mergeCell ref="V605:X605"/>
    <mergeCell ref="S605:U605"/>
    <mergeCell ref="S604:U604"/>
    <mergeCell ref="AA589:AD589"/>
    <mergeCell ref="AB605:AD605"/>
    <mergeCell ref="AB602:AD602"/>
    <mergeCell ref="AA581:AD581"/>
    <mergeCell ref="S569:V569"/>
    <mergeCell ref="S572:V572"/>
    <mergeCell ref="S570:V570"/>
    <mergeCell ref="W569:Z569"/>
    <mergeCell ref="W573:Z573"/>
    <mergeCell ref="O583:R583"/>
    <mergeCell ref="W572:Z572"/>
    <mergeCell ref="W577:Z577"/>
    <mergeCell ref="W574:Z574"/>
    <mergeCell ref="S577:V577"/>
    <mergeCell ref="S586:V586"/>
    <mergeCell ref="W584:Z584"/>
    <mergeCell ref="S588:V588"/>
    <mergeCell ref="AA580:AD580"/>
    <mergeCell ref="AA584:AD584"/>
    <mergeCell ref="AA586:AD586"/>
    <mergeCell ref="W581:Z581"/>
    <mergeCell ref="AA587:AD587"/>
    <mergeCell ref="W589:Z589"/>
    <mergeCell ref="S581:V581"/>
    <mergeCell ref="S583:V583"/>
    <mergeCell ref="W587:Z587"/>
    <mergeCell ref="AA565:AD565"/>
    <mergeCell ref="AA568:AD568"/>
    <mergeCell ref="AA577:AD577"/>
    <mergeCell ref="AA572:AD572"/>
    <mergeCell ref="AA569:AD569"/>
    <mergeCell ref="W579:Z579"/>
    <mergeCell ref="K597:AD597"/>
    <mergeCell ref="K587:N587"/>
    <mergeCell ref="O587:R587"/>
    <mergeCell ref="O589:R589"/>
    <mergeCell ref="AA585:AD585"/>
    <mergeCell ref="AA579:AD579"/>
    <mergeCell ref="O578:R578"/>
    <mergeCell ref="O579:R579"/>
    <mergeCell ref="V601:X601"/>
    <mergeCell ref="V602:X602"/>
    <mergeCell ref="S599:U600"/>
    <mergeCell ref="S584:V584"/>
    <mergeCell ref="W585:Z585"/>
    <mergeCell ref="W586:Z586"/>
    <mergeCell ref="S587:V587"/>
    <mergeCell ref="O570:R570"/>
    <mergeCell ref="K579:N579"/>
    <mergeCell ref="O573:R573"/>
    <mergeCell ref="S578:V578"/>
    <mergeCell ref="W570:Z570"/>
    <mergeCell ref="W578:Z578"/>
    <mergeCell ref="AA578:AD578"/>
    <mergeCell ref="K568:N568"/>
    <mergeCell ref="O584:R584"/>
    <mergeCell ref="W583:Z583"/>
    <mergeCell ref="S536:V536"/>
    <mergeCell ref="S526:U526"/>
    <mergeCell ref="AA561:AD561"/>
    <mergeCell ref="AA555:AD555"/>
    <mergeCell ref="AA540:AD540"/>
    <mergeCell ref="AA558:AD558"/>
    <mergeCell ref="AA544:AD544"/>
    <mergeCell ref="AA560:AD560"/>
    <mergeCell ref="AA546:AD546"/>
    <mergeCell ref="AA547:AD547"/>
    <mergeCell ref="AA551:AD552"/>
    <mergeCell ref="AA557:AD557"/>
    <mergeCell ref="W539:Z539"/>
    <mergeCell ref="O539:R539"/>
    <mergeCell ref="P528:R528"/>
    <mergeCell ref="J528:L528"/>
    <mergeCell ref="S568:V568"/>
    <mergeCell ref="G562:J562"/>
    <mergeCell ref="G555:J555"/>
    <mergeCell ref="G557:J557"/>
    <mergeCell ref="G558:J558"/>
    <mergeCell ref="G561:J561"/>
    <mergeCell ref="G565:J565"/>
    <mergeCell ref="G547:J547"/>
    <mergeCell ref="K541:N541"/>
    <mergeCell ref="O555:R555"/>
    <mergeCell ref="O536:R536"/>
    <mergeCell ref="O538:R538"/>
    <mergeCell ref="O535:R535"/>
    <mergeCell ref="K537:N537"/>
    <mergeCell ref="G545:J545"/>
    <mergeCell ref="S579:V579"/>
    <mergeCell ref="K574:N574"/>
    <mergeCell ref="S565:V565"/>
    <mergeCell ref="O580:R580"/>
    <mergeCell ref="K577:N577"/>
    <mergeCell ref="O574:R574"/>
    <mergeCell ref="K583:N583"/>
    <mergeCell ref="Y526:AA526"/>
    <mergeCell ref="V524:X524"/>
    <mergeCell ref="Y524:AA524"/>
    <mergeCell ref="W547:Z547"/>
    <mergeCell ref="S545:V545"/>
    <mergeCell ref="W544:Z544"/>
    <mergeCell ref="W556:Z556"/>
    <mergeCell ref="W551:Z552"/>
    <mergeCell ref="S557:V557"/>
    <mergeCell ref="S525:U525"/>
    <mergeCell ref="S524:U524"/>
    <mergeCell ref="J524:L524"/>
    <mergeCell ref="W566:Z566"/>
    <mergeCell ref="W560:Z560"/>
    <mergeCell ref="W557:Z557"/>
    <mergeCell ref="W565:Z565"/>
    <mergeCell ref="S566:V566"/>
    <mergeCell ref="S561:V561"/>
    <mergeCell ref="W558:Z558"/>
    <mergeCell ref="S558:V558"/>
    <mergeCell ref="W562:Z562"/>
    <mergeCell ref="S538:V538"/>
    <mergeCell ref="G563:J563"/>
    <mergeCell ref="K573:N573"/>
    <mergeCell ref="V528:X528"/>
    <mergeCell ref="AB500:AD500"/>
    <mergeCell ref="Y499:AA499"/>
    <mergeCell ref="AB499:AD499"/>
    <mergeCell ref="V509:X509"/>
    <mergeCell ref="V507:X507"/>
    <mergeCell ref="Y507:AA507"/>
    <mergeCell ref="V500:X500"/>
    <mergeCell ref="V508:X508"/>
    <mergeCell ref="S508:U508"/>
    <mergeCell ref="S509:U509"/>
    <mergeCell ref="S500:U500"/>
    <mergeCell ref="Y511:AA511"/>
    <mergeCell ref="V511:X511"/>
    <mergeCell ref="V502:X502"/>
    <mergeCell ref="Y508:AA508"/>
    <mergeCell ref="AB509:AD509"/>
    <mergeCell ref="Y510:AA510"/>
    <mergeCell ref="AB501:AD501"/>
    <mergeCell ref="Y502:AA502"/>
    <mergeCell ref="V501:X501"/>
    <mergeCell ref="Y501:AA501"/>
    <mergeCell ref="G483:I483"/>
    <mergeCell ref="B474:I474"/>
    <mergeCell ref="A483:C484"/>
    <mergeCell ref="G484:I484"/>
    <mergeCell ref="D484:F484"/>
    <mergeCell ref="A481:C482"/>
    <mergeCell ref="A480:F480"/>
    <mergeCell ref="P485:R485"/>
    <mergeCell ref="V485:X485"/>
    <mergeCell ref="S486:U486"/>
    <mergeCell ref="P481:R481"/>
    <mergeCell ref="S484:U484"/>
    <mergeCell ref="S483:U483"/>
    <mergeCell ref="S485:U485"/>
    <mergeCell ref="V484:X484"/>
    <mergeCell ref="P484:R484"/>
    <mergeCell ref="V483:X483"/>
    <mergeCell ref="S482:U482"/>
    <mergeCell ref="V482:X482"/>
    <mergeCell ref="G481:I481"/>
    <mergeCell ref="M481:O481"/>
    <mergeCell ref="M483:O483"/>
    <mergeCell ref="M482:O482"/>
    <mergeCell ref="J481:L481"/>
    <mergeCell ref="V481:X481"/>
    <mergeCell ref="V402:X402"/>
    <mergeCell ref="V401:X401"/>
    <mergeCell ref="P403:R403"/>
    <mergeCell ref="P389:R389"/>
    <mergeCell ref="V396:X397"/>
    <mergeCell ref="A447:H447"/>
    <mergeCell ref="A420:C421"/>
    <mergeCell ref="G425:H425"/>
    <mergeCell ref="F389:I389"/>
    <mergeCell ref="D394:F395"/>
    <mergeCell ref="F386:I387"/>
    <mergeCell ref="D481:F481"/>
    <mergeCell ref="G485:I485"/>
    <mergeCell ref="G486:I486"/>
    <mergeCell ref="J485:L485"/>
    <mergeCell ref="A485:C486"/>
    <mergeCell ref="D486:F486"/>
    <mergeCell ref="J486:L486"/>
    <mergeCell ref="G423:H423"/>
    <mergeCell ref="V405:X405"/>
    <mergeCell ref="S405:U405"/>
    <mergeCell ref="U439:V439"/>
    <mergeCell ref="R455:U455"/>
    <mergeCell ref="W439:Y439"/>
    <mergeCell ref="R450:U450"/>
    <mergeCell ref="R451:U451"/>
    <mergeCell ref="W424:X424"/>
    <mergeCell ref="Y427:Z427"/>
    <mergeCell ref="R469:U469"/>
    <mergeCell ref="R468:U468"/>
    <mergeCell ref="C473:I473"/>
    <mergeCell ref="D483:F483"/>
    <mergeCell ref="C322:E322"/>
    <mergeCell ref="A350:A360"/>
    <mergeCell ref="F326:I326"/>
    <mergeCell ref="D344:I344"/>
    <mergeCell ref="J313:L313"/>
    <mergeCell ref="J314:L314"/>
    <mergeCell ref="J311:O311"/>
    <mergeCell ref="C340:G340"/>
    <mergeCell ref="O359:R359"/>
    <mergeCell ref="D403:F403"/>
    <mergeCell ref="Z306:AC306"/>
    <mergeCell ref="J395:L397"/>
    <mergeCell ref="M395:AA395"/>
    <mergeCell ref="S399:U399"/>
    <mergeCell ref="F388:I388"/>
    <mergeCell ref="J399:L399"/>
    <mergeCell ref="M398:O398"/>
    <mergeCell ref="A397:F397"/>
    <mergeCell ref="D399:F399"/>
    <mergeCell ref="J386:L386"/>
    <mergeCell ref="M386:O386"/>
    <mergeCell ref="M387:O387"/>
    <mergeCell ref="J387:L387"/>
    <mergeCell ref="M388:O388"/>
    <mergeCell ref="A386:E386"/>
    <mergeCell ref="A389:E389"/>
    <mergeCell ref="A387:E387"/>
    <mergeCell ref="S402:U402"/>
    <mergeCell ref="G402:I402"/>
    <mergeCell ref="P396:R397"/>
    <mergeCell ref="V399:X399"/>
    <mergeCell ref="S396:U397"/>
    <mergeCell ref="G399:I399"/>
    <mergeCell ref="A400:C401"/>
    <mergeCell ref="A402:C403"/>
    <mergeCell ref="G401:I401"/>
    <mergeCell ref="S398:U398"/>
    <mergeCell ref="D402:F402"/>
    <mergeCell ref="D401:F401"/>
    <mergeCell ref="D400:F400"/>
    <mergeCell ref="M331:O331"/>
    <mergeCell ref="C315:E315"/>
    <mergeCell ref="C326:E326"/>
    <mergeCell ref="M389:O389"/>
    <mergeCell ref="M400:O400"/>
    <mergeCell ref="F331:I331"/>
    <mergeCell ref="D404:F404"/>
    <mergeCell ref="D306:F306"/>
    <mergeCell ref="J306:L306"/>
    <mergeCell ref="F316:I316"/>
    <mergeCell ref="J319:L319"/>
    <mergeCell ref="C339:J339"/>
    <mergeCell ref="H342:J342"/>
    <mergeCell ref="J321:L321"/>
    <mergeCell ref="F324:I324"/>
    <mergeCell ref="S311:U312"/>
    <mergeCell ref="M402:O402"/>
    <mergeCell ref="J402:L402"/>
    <mergeCell ref="M401:O401"/>
    <mergeCell ref="J398:L398"/>
    <mergeCell ref="J388:L388"/>
    <mergeCell ref="A388:E388"/>
    <mergeCell ref="P398:R398"/>
    <mergeCell ref="M396:O397"/>
    <mergeCell ref="A277:C277"/>
    <mergeCell ref="A284:C284"/>
    <mergeCell ref="A288:C288"/>
    <mergeCell ref="A286:C286"/>
    <mergeCell ref="D277:F277"/>
    <mergeCell ref="A287:C287"/>
    <mergeCell ref="D287:F287"/>
    <mergeCell ref="D285:F285"/>
    <mergeCell ref="A285:C285"/>
    <mergeCell ref="D286:F286"/>
    <mergeCell ref="A279:C279"/>
    <mergeCell ref="A280:C280"/>
    <mergeCell ref="A282:C282"/>
    <mergeCell ref="A278:C278"/>
    <mergeCell ref="D284:F284"/>
    <mergeCell ref="A303:C303"/>
    <mergeCell ref="C314:E314"/>
    <mergeCell ref="F311:I312"/>
    <mergeCell ref="G303:I303"/>
    <mergeCell ref="A297:C297"/>
    <mergeCell ref="D296:F296"/>
    <mergeCell ref="A302:C302"/>
    <mergeCell ref="A298:C298"/>
    <mergeCell ref="A300:C300"/>
    <mergeCell ref="D298:F298"/>
    <mergeCell ref="D300:F300"/>
    <mergeCell ref="D301:F301"/>
    <mergeCell ref="A306:C306"/>
    <mergeCell ref="G300:I300"/>
    <mergeCell ref="D294:F294"/>
    <mergeCell ref="J258:L258"/>
    <mergeCell ref="M275:O275"/>
    <mergeCell ref="M279:O279"/>
    <mergeCell ref="J248:L248"/>
    <mergeCell ref="M249:O249"/>
    <mergeCell ref="M251:O251"/>
    <mergeCell ref="S250:U250"/>
    <mergeCell ref="S248:U248"/>
    <mergeCell ref="S256:U256"/>
    <mergeCell ref="J253:L253"/>
    <mergeCell ref="M250:O250"/>
    <mergeCell ref="J250:L250"/>
    <mergeCell ref="M253:O253"/>
    <mergeCell ref="S254:U254"/>
    <mergeCell ref="P258:R258"/>
    <mergeCell ref="J277:L277"/>
    <mergeCell ref="P273:R273"/>
    <mergeCell ref="P272:R272"/>
    <mergeCell ref="P268:R268"/>
    <mergeCell ref="P270:R270"/>
    <mergeCell ref="P267:R267"/>
    <mergeCell ref="J264:L264"/>
    <mergeCell ref="J266:L266"/>
    <mergeCell ref="M259:O259"/>
    <mergeCell ref="S276:U276"/>
    <mergeCell ref="S263:U263"/>
    <mergeCell ref="S260:U260"/>
    <mergeCell ref="S258:U258"/>
    <mergeCell ref="M263:O263"/>
    <mergeCell ref="S275:U275"/>
    <mergeCell ref="M261:O261"/>
    <mergeCell ref="J289:L289"/>
    <mergeCell ref="J288:L288"/>
    <mergeCell ref="J283:L283"/>
    <mergeCell ref="J286:L286"/>
    <mergeCell ref="J285:L285"/>
    <mergeCell ref="J284:L284"/>
    <mergeCell ref="J274:L274"/>
    <mergeCell ref="J273:L273"/>
    <mergeCell ref="J279:L279"/>
    <mergeCell ref="J262:L262"/>
    <mergeCell ref="G288:I288"/>
    <mergeCell ref="G287:I287"/>
    <mergeCell ref="G283:I283"/>
    <mergeCell ref="G286:I286"/>
    <mergeCell ref="J278:L278"/>
    <mergeCell ref="J282:L282"/>
    <mergeCell ref="G284:I284"/>
    <mergeCell ref="G285:I285"/>
    <mergeCell ref="G263:I263"/>
    <mergeCell ref="G265:I265"/>
    <mergeCell ref="G266:I266"/>
    <mergeCell ref="M282:O282"/>
    <mergeCell ref="M283:O283"/>
    <mergeCell ref="M274:O274"/>
    <mergeCell ref="M284:O284"/>
    <mergeCell ref="M280:O280"/>
    <mergeCell ref="J269:L269"/>
    <mergeCell ref="J267:L267"/>
    <mergeCell ref="M286:O286"/>
    <mergeCell ref="U238:W238"/>
    <mergeCell ref="K239:M239"/>
    <mergeCell ref="N238:P238"/>
    <mergeCell ref="Q238:T238"/>
    <mergeCell ref="J275:L275"/>
    <mergeCell ref="J252:L252"/>
    <mergeCell ref="M268:O268"/>
    <mergeCell ref="J261:L261"/>
    <mergeCell ref="J265:L265"/>
    <mergeCell ref="M245:O245"/>
    <mergeCell ref="J245:L245"/>
    <mergeCell ref="J268:L268"/>
    <mergeCell ref="G269:I269"/>
    <mergeCell ref="M273:O273"/>
    <mergeCell ref="P254:R254"/>
    <mergeCell ref="G256:I256"/>
    <mergeCell ref="J251:L251"/>
    <mergeCell ref="J255:L255"/>
    <mergeCell ref="J259:L259"/>
    <mergeCell ref="J260:L260"/>
    <mergeCell ref="V252:X252"/>
    <mergeCell ref="G257:I257"/>
    <mergeCell ref="G258:I258"/>
    <mergeCell ref="M269:O269"/>
    <mergeCell ref="M264:O264"/>
    <mergeCell ref="M265:O265"/>
    <mergeCell ref="M271:O271"/>
    <mergeCell ref="M270:O270"/>
    <mergeCell ref="M267:O267"/>
    <mergeCell ref="M262:O262"/>
    <mergeCell ref="S252:U252"/>
    <mergeCell ref="S270:U270"/>
    <mergeCell ref="G237:J237"/>
    <mergeCell ref="G236:J236"/>
    <mergeCell ref="K236:M236"/>
    <mergeCell ref="K237:M237"/>
    <mergeCell ref="G238:J238"/>
    <mergeCell ref="J244:L244"/>
    <mergeCell ref="G239:J239"/>
    <mergeCell ref="K231:M231"/>
    <mergeCell ref="K233:M233"/>
    <mergeCell ref="N234:P234"/>
    <mergeCell ref="K230:M230"/>
    <mergeCell ref="N233:P233"/>
    <mergeCell ref="N230:P230"/>
    <mergeCell ref="G233:J233"/>
    <mergeCell ref="N231:P231"/>
    <mergeCell ref="G234:J234"/>
    <mergeCell ref="K235:M235"/>
    <mergeCell ref="G235:J235"/>
    <mergeCell ref="K234:M234"/>
    <mergeCell ref="G243:O243"/>
    <mergeCell ref="G244:I244"/>
    <mergeCell ref="M244:O244"/>
    <mergeCell ref="K226:M226"/>
    <mergeCell ref="N225:P225"/>
    <mergeCell ref="N226:P226"/>
    <mergeCell ref="Q221:T221"/>
    <mergeCell ref="N221:P221"/>
    <mergeCell ref="K222:M222"/>
    <mergeCell ref="Q216:T216"/>
    <mergeCell ref="Q225:T225"/>
    <mergeCell ref="K223:M223"/>
    <mergeCell ref="N223:P223"/>
    <mergeCell ref="N220:P220"/>
    <mergeCell ref="K229:M229"/>
    <mergeCell ref="N222:P222"/>
    <mergeCell ref="K228:M228"/>
    <mergeCell ref="N228:P228"/>
    <mergeCell ref="K227:M227"/>
    <mergeCell ref="K224:M224"/>
    <mergeCell ref="K225:M225"/>
    <mergeCell ref="K217:M217"/>
    <mergeCell ref="Q229:T229"/>
    <mergeCell ref="Q218:T218"/>
    <mergeCell ref="Q217:T217"/>
    <mergeCell ref="N216:P216"/>
    <mergeCell ref="K221:M221"/>
    <mergeCell ref="N229:P229"/>
    <mergeCell ref="K220:M220"/>
    <mergeCell ref="Q227:T227"/>
    <mergeCell ref="N219:P219"/>
    <mergeCell ref="X218:Z218"/>
    <mergeCell ref="U215:W215"/>
    <mergeCell ref="N217:P217"/>
    <mergeCell ref="Q215:T215"/>
    <mergeCell ref="N218:P218"/>
    <mergeCell ref="U214:W214"/>
    <mergeCell ref="U216:W216"/>
    <mergeCell ref="U219:W219"/>
    <mergeCell ref="U218:W218"/>
    <mergeCell ref="Q223:T223"/>
    <mergeCell ref="Q222:T222"/>
    <mergeCell ref="Q220:T220"/>
    <mergeCell ref="Q219:T219"/>
    <mergeCell ref="N227:P227"/>
    <mergeCell ref="N215:P215"/>
    <mergeCell ref="N214:P214"/>
    <mergeCell ref="N224:P224"/>
    <mergeCell ref="Q214:T214"/>
    <mergeCell ref="X215:Z215"/>
    <mergeCell ref="X214:Z214"/>
    <mergeCell ref="G226:J226"/>
    <mergeCell ref="G227:J227"/>
    <mergeCell ref="G231:J231"/>
    <mergeCell ref="G228:J228"/>
    <mergeCell ref="G220:J220"/>
    <mergeCell ref="G221:J221"/>
    <mergeCell ref="G232:J232"/>
    <mergeCell ref="G224:J224"/>
    <mergeCell ref="G225:J225"/>
    <mergeCell ref="G230:J230"/>
    <mergeCell ref="G219:J219"/>
    <mergeCell ref="G212:J212"/>
    <mergeCell ref="G216:J216"/>
    <mergeCell ref="G217:J217"/>
    <mergeCell ref="G213:J213"/>
    <mergeCell ref="G214:J214"/>
    <mergeCell ref="G215:J215"/>
    <mergeCell ref="G218:J218"/>
    <mergeCell ref="G223:J223"/>
    <mergeCell ref="G222:J222"/>
    <mergeCell ref="G229:J229"/>
    <mergeCell ref="G203:J203"/>
    <mergeCell ref="G202:J202"/>
    <mergeCell ref="G208:J208"/>
    <mergeCell ref="G205:J205"/>
    <mergeCell ref="K195:M195"/>
    <mergeCell ref="K198:M198"/>
    <mergeCell ref="G201:J201"/>
    <mergeCell ref="K201:M201"/>
    <mergeCell ref="K199:M199"/>
    <mergeCell ref="K200:M200"/>
    <mergeCell ref="G197:J197"/>
    <mergeCell ref="K197:M197"/>
    <mergeCell ref="K196:M196"/>
    <mergeCell ref="G196:J196"/>
    <mergeCell ref="G199:J199"/>
    <mergeCell ref="G206:J206"/>
    <mergeCell ref="G207:J207"/>
    <mergeCell ref="K214:M214"/>
    <mergeCell ref="K215:M215"/>
    <mergeCell ref="K207:M207"/>
    <mergeCell ref="K209:M209"/>
    <mergeCell ref="K211:M211"/>
    <mergeCell ref="K205:M205"/>
    <mergeCell ref="K204:M204"/>
    <mergeCell ref="B205:E205"/>
    <mergeCell ref="B209:E209"/>
    <mergeCell ref="B210:E210"/>
    <mergeCell ref="B208:E208"/>
    <mergeCell ref="B214:E214"/>
    <mergeCell ref="G211:J211"/>
    <mergeCell ref="G210:J210"/>
    <mergeCell ref="G209:J209"/>
    <mergeCell ref="G195:J195"/>
    <mergeCell ref="U191:W191"/>
    <mergeCell ref="K194:M194"/>
    <mergeCell ref="B198:E198"/>
    <mergeCell ref="B197:E197"/>
    <mergeCell ref="K193:M193"/>
    <mergeCell ref="K192:M192"/>
    <mergeCell ref="N192:P192"/>
    <mergeCell ref="N193:P193"/>
    <mergeCell ref="N195:P195"/>
    <mergeCell ref="K206:M206"/>
    <mergeCell ref="G200:J200"/>
    <mergeCell ref="G192:J192"/>
    <mergeCell ref="N205:P205"/>
    <mergeCell ref="N204:P204"/>
    <mergeCell ref="N208:P208"/>
    <mergeCell ref="U209:W209"/>
    <mergeCell ref="Q211:T211"/>
    <mergeCell ref="N212:P212"/>
    <mergeCell ref="U210:W210"/>
    <mergeCell ref="G191:J191"/>
    <mergeCell ref="N187:P187"/>
    <mergeCell ref="G190:J190"/>
    <mergeCell ref="K191:M191"/>
    <mergeCell ref="N191:P191"/>
    <mergeCell ref="K190:M190"/>
    <mergeCell ref="K187:M187"/>
    <mergeCell ref="N190:P190"/>
    <mergeCell ref="Q193:T193"/>
    <mergeCell ref="Q192:T192"/>
    <mergeCell ref="U187:W187"/>
    <mergeCell ref="Q185:T185"/>
    <mergeCell ref="Q186:T186"/>
    <mergeCell ref="U188:W188"/>
    <mergeCell ref="Q188:T188"/>
    <mergeCell ref="U185:W185"/>
    <mergeCell ref="U186:W186"/>
    <mergeCell ref="Q187:T187"/>
    <mergeCell ref="N189:P189"/>
    <mergeCell ref="U189:W189"/>
    <mergeCell ref="Q190:T190"/>
    <mergeCell ref="U190:W190"/>
    <mergeCell ref="U211:W211"/>
    <mergeCell ref="G194:J194"/>
    <mergeCell ref="G193:J193"/>
    <mergeCell ref="G198:J198"/>
    <mergeCell ref="K202:M202"/>
    <mergeCell ref="K203:M203"/>
    <mergeCell ref="G204:J204"/>
    <mergeCell ref="N181:P181"/>
    <mergeCell ref="K181:M181"/>
    <mergeCell ref="Q183:T183"/>
    <mergeCell ref="S156:U156"/>
    <mergeCell ref="G163:I163"/>
    <mergeCell ref="M169:O169"/>
    <mergeCell ref="G188:J188"/>
    <mergeCell ref="K189:M189"/>
    <mergeCell ref="G189:J189"/>
    <mergeCell ref="G187:J187"/>
    <mergeCell ref="N184:P184"/>
    <mergeCell ref="G186:J186"/>
    <mergeCell ref="K186:M186"/>
    <mergeCell ref="K185:M185"/>
    <mergeCell ref="G185:J185"/>
    <mergeCell ref="K188:M188"/>
    <mergeCell ref="N188:P188"/>
    <mergeCell ref="N186:P186"/>
    <mergeCell ref="G164:I164"/>
    <mergeCell ref="G170:I170"/>
    <mergeCell ref="J170:L170"/>
    <mergeCell ref="M168:O168"/>
    <mergeCell ref="M165:O165"/>
    <mergeCell ref="J164:L164"/>
    <mergeCell ref="P171:R171"/>
    <mergeCell ref="U179:W179"/>
    <mergeCell ref="N178:P178"/>
    <mergeCell ref="N177:P177"/>
    <mergeCell ref="G176:P176"/>
    <mergeCell ref="S172:U172"/>
    <mergeCell ref="Q177:T177"/>
    <mergeCell ref="P172:R172"/>
    <mergeCell ref="J154:L154"/>
    <mergeCell ref="M154:O154"/>
    <mergeCell ref="M136:O136"/>
    <mergeCell ref="J140:L140"/>
    <mergeCell ref="M146:O146"/>
    <mergeCell ref="J151:L151"/>
    <mergeCell ref="M147:O147"/>
    <mergeCell ref="J141:L141"/>
    <mergeCell ref="M143:O143"/>
    <mergeCell ref="M144:O144"/>
    <mergeCell ref="M151:O151"/>
    <mergeCell ref="M150:O150"/>
    <mergeCell ref="J157:L157"/>
    <mergeCell ref="M156:O156"/>
    <mergeCell ref="N185:P185"/>
    <mergeCell ref="J171:L171"/>
    <mergeCell ref="G177:J177"/>
    <mergeCell ref="M167:O167"/>
    <mergeCell ref="K182:M182"/>
    <mergeCell ref="P157:R157"/>
    <mergeCell ref="G184:J184"/>
    <mergeCell ref="P169:R169"/>
    <mergeCell ref="P166:R166"/>
    <mergeCell ref="P168:R168"/>
    <mergeCell ref="P167:R167"/>
    <mergeCell ref="P170:R170"/>
    <mergeCell ref="G169:I169"/>
    <mergeCell ref="G167:I167"/>
    <mergeCell ref="J168:L168"/>
    <mergeCell ref="G166:I166"/>
    <mergeCell ref="M170:O170"/>
    <mergeCell ref="G146:I146"/>
    <mergeCell ref="A129:C129"/>
    <mergeCell ref="D128:F128"/>
    <mergeCell ref="D129:F129"/>
    <mergeCell ref="P130:R130"/>
    <mergeCell ref="P138:R138"/>
    <mergeCell ref="M138:O138"/>
    <mergeCell ref="P133:R133"/>
    <mergeCell ref="J122:L122"/>
    <mergeCell ref="G129:I129"/>
    <mergeCell ref="G130:I130"/>
    <mergeCell ref="P129:R129"/>
    <mergeCell ref="J134:L134"/>
    <mergeCell ref="M129:O129"/>
    <mergeCell ref="P137:R137"/>
    <mergeCell ref="J137:L137"/>
    <mergeCell ref="M132:O132"/>
    <mergeCell ref="P123:R123"/>
    <mergeCell ref="P125:R125"/>
    <mergeCell ref="P131:R131"/>
    <mergeCell ref="P134:R134"/>
    <mergeCell ref="P132:R132"/>
    <mergeCell ref="P128:R128"/>
    <mergeCell ref="P126:R126"/>
    <mergeCell ref="A124:C124"/>
    <mergeCell ref="D127:F127"/>
    <mergeCell ref="D126:F126"/>
    <mergeCell ref="A125:C125"/>
    <mergeCell ref="A126:C126"/>
    <mergeCell ref="J136:L136"/>
    <mergeCell ref="J138:L138"/>
    <mergeCell ref="J135:L135"/>
    <mergeCell ref="K33:M33"/>
    <mergeCell ref="K97:M97"/>
    <mergeCell ref="K91:M91"/>
    <mergeCell ref="K96:M96"/>
    <mergeCell ref="G52:J52"/>
    <mergeCell ref="K93:M93"/>
    <mergeCell ref="G112:I112"/>
    <mergeCell ref="J124:L124"/>
    <mergeCell ref="G122:I122"/>
    <mergeCell ref="Q32:S32"/>
    <mergeCell ref="E32:G32"/>
    <mergeCell ref="H32:J32"/>
    <mergeCell ref="K32:M32"/>
    <mergeCell ref="N32:P32"/>
    <mergeCell ref="J113:L113"/>
    <mergeCell ref="G124:I124"/>
    <mergeCell ref="M116:O116"/>
    <mergeCell ref="M118:O118"/>
    <mergeCell ref="M117:O117"/>
    <mergeCell ref="J121:L121"/>
    <mergeCell ref="J120:L120"/>
    <mergeCell ref="J123:L123"/>
    <mergeCell ref="M120:O120"/>
    <mergeCell ref="G119:I119"/>
    <mergeCell ref="G118:I118"/>
    <mergeCell ref="G121:I121"/>
    <mergeCell ref="G120:I120"/>
    <mergeCell ref="D121:F121"/>
    <mergeCell ref="K102:M102"/>
    <mergeCell ref="N102:P102"/>
    <mergeCell ref="Q100:T100"/>
    <mergeCell ref="D122:F122"/>
    <mergeCell ref="N33:P33"/>
    <mergeCell ref="Q33:S33"/>
    <mergeCell ref="N72:P72"/>
    <mergeCell ref="Q72:T72"/>
    <mergeCell ref="N58:P58"/>
    <mergeCell ref="Q49:T49"/>
    <mergeCell ref="Q46:T46"/>
    <mergeCell ref="N46:P46"/>
    <mergeCell ref="Q47:T47"/>
    <mergeCell ref="N61:P61"/>
    <mergeCell ref="G74:J74"/>
    <mergeCell ref="J115:L115"/>
    <mergeCell ref="K103:M103"/>
    <mergeCell ref="M115:O115"/>
    <mergeCell ref="K104:M104"/>
    <mergeCell ref="K105:M105"/>
    <mergeCell ref="N90:P90"/>
    <mergeCell ref="K95:M95"/>
    <mergeCell ref="N95:P95"/>
    <mergeCell ref="K98:M98"/>
    <mergeCell ref="G115:I115"/>
    <mergeCell ref="K85:M85"/>
    <mergeCell ref="N86:P86"/>
    <mergeCell ref="J112:L112"/>
    <mergeCell ref="M112:O112"/>
    <mergeCell ref="G111:I111"/>
    <mergeCell ref="P112:R112"/>
    <mergeCell ref="M111:O111"/>
    <mergeCell ref="G92:J92"/>
    <mergeCell ref="K94:M94"/>
    <mergeCell ref="E33:G33"/>
    <mergeCell ref="H33:J33"/>
    <mergeCell ref="G96:J96"/>
    <mergeCell ref="K89:M89"/>
    <mergeCell ref="G94:J94"/>
    <mergeCell ref="N96:P96"/>
    <mergeCell ref="G104:J104"/>
    <mergeCell ref="G102:J102"/>
    <mergeCell ref="Q87:T87"/>
    <mergeCell ref="Q83:T83"/>
    <mergeCell ref="U63:W63"/>
    <mergeCell ref="N106:P106"/>
    <mergeCell ref="U83:W83"/>
    <mergeCell ref="U86:W86"/>
    <mergeCell ref="Q69:T69"/>
    <mergeCell ref="N84:P84"/>
    <mergeCell ref="U97:W97"/>
    <mergeCell ref="Q98:T98"/>
    <mergeCell ref="U102:W102"/>
    <mergeCell ref="U104:W104"/>
    <mergeCell ref="U105:W105"/>
    <mergeCell ref="N94:P94"/>
    <mergeCell ref="Q94:T94"/>
    <mergeCell ref="Q95:T95"/>
    <mergeCell ref="N83:P83"/>
    <mergeCell ref="K84:M84"/>
    <mergeCell ref="Q71:T71"/>
    <mergeCell ref="G83:J83"/>
    <mergeCell ref="G84:J84"/>
    <mergeCell ref="K86:M86"/>
    <mergeCell ref="Q96:T96"/>
    <mergeCell ref="K106:M106"/>
    <mergeCell ref="U106:W106"/>
    <mergeCell ref="N100:P100"/>
    <mergeCell ref="Q60:T60"/>
    <mergeCell ref="N75:P75"/>
    <mergeCell ref="Q84:T84"/>
    <mergeCell ref="N77:P77"/>
    <mergeCell ref="K57:M57"/>
    <mergeCell ref="N59:P59"/>
    <mergeCell ref="N55:P55"/>
    <mergeCell ref="X61:Z61"/>
    <mergeCell ref="U61:W61"/>
    <mergeCell ref="U65:W65"/>
    <mergeCell ref="X65:Z65"/>
    <mergeCell ref="X77:Z77"/>
    <mergeCell ref="X75:Z75"/>
    <mergeCell ref="X69:Z69"/>
    <mergeCell ref="X74:Z74"/>
    <mergeCell ref="X63:Z63"/>
    <mergeCell ref="X73:Z73"/>
    <mergeCell ref="N60:P60"/>
    <mergeCell ref="N65:P65"/>
    <mergeCell ref="K75:M75"/>
    <mergeCell ref="N57:P57"/>
    <mergeCell ref="N69:P69"/>
    <mergeCell ref="Q55:T55"/>
    <mergeCell ref="Q75:T75"/>
    <mergeCell ref="N56:P56"/>
    <mergeCell ref="Q73:T73"/>
    <mergeCell ref="Q58:T58"/>
    <mergeCell ref="Q59:T59"/>
    <mergeCell ref="K60:M60"/>
    <mergeCell ref="K83:M83"/>
    <mergeCell ref="N63:P63"/>
    <mergeCell ref="K47:M47"/>
    <mergeCell ref="K48:M48"/>
    <mergeCell ref="N47:P47"/>
    <mergeCell ref="K52:M52"/>
    <mergeCell ref="N52:P52"/>
    <mergeCell ref="Q56:T56"/>
    <mergeCell ref="K55:M55"/>
    <mergeCell ref="Q48:T48"/>
    <mergeCell ref="Q52:T52"/>
    <mergeCell ref="N48:P48"/>
    <mergeCell ref="B76:E76"/>
    <mergeCell ref="B68:E68"/>
    <mergeCell ref="K45:M45"/>
    <mergeCell ref="G45:J45"/>
    <mergeCell ref="K53:M53"/>
    <mergeCell ref="G86:J86"/>
    <mergeCell ref="B54:E54"/>
    <mergeCell ref="B55:E55"/>
    <mergeCell ref="G57:J57"/>
    <mergeCell ref="G58:J58"/>
    <mergeCell ref="G56:J56"/>
    <mergeCell ref="G71:J71"/>
    <mergeCell ref="G60:J60"/>
    <mergeCell ref="G67:J67"/>
    <mergeCell ref="G72:J72"/>
    <mergeCell ref="K61:M61"/>
    <mergeCell ref="K67:M67"/>
    <mergeCell ref="K56:M56"/>
    <mergeCell ref="K58:M58"/>
    <mergeCell ref="K59:M59"/>
    <mergeCell ref="G79:J79"/>
    <mergeCell ref="G85:J85"/>
    <mergeCell ref="G55:J55"/>
    <mergeCell ref="A45:F45"/>
    <mergeCell ref="B61:E61"/>
    <mergeCell ref="B62:E62"/>
    <mergeCell ref="B63:E63"/>
    <mergeCell ref="B53:E53"/>
    <mergeCell ref="B49:E49"/>
    <mergeCell ref="B72:E72"/>
    <mergeCell ref="B66:E66"/>
    <mergeCell ref="B73:E73"/>
    <mergeCell ref="B56:E56"/>
    <mergeCell ref="B57:E57"/>
    <mergeCell ref="B70:E70"/>
    <mergeCell ref="B64:E64"/>
    <mergeCell ref="B60:E60"/>
    <mergeCell ref="B71:E71"/>
    <mergeCell ref="B69:E69"/>
    <mergeCell ref="B67:E67"/>
    <mergeCell ref="A127:C127"/>
    <mergeCell ref="D125:F125"/>
    <mergeCell ref="A128:C128"/>
    <mergeCell ref="B89:E89"/>
    <mergeCell ref="B90:E90"/>
    <mergeCell ref="B106:E106"/>
    <mergeCell ref="B105:E105"/>
    <mergeCell ref="B91:E91"/>
    <mergeCell ref="B100:E100"/>
    <mergeCell ref="B101:E101"/>
    <mergeCell ref="B102:E102"/>
    <mergeCell ref="B96:E96"/>
    <mergeCell ref="B99:E99"/>
    <mergeCell ref="A121:C121"/>
    <mergeCell ref="D113:F113"/>
    <mergeCell ref="A119:C119"/>
    <mergeCell ref="D118:F118"/>
    <mergeCell ref="A118:C118"/>
    <mergeCell ref="A120:C120"/>
    <mergeCell ref="D119:F119"/>
    <mergeCell ref="D115:F115"/>
    <mergeCell ref="B103:E103"/>
    <mergeCell ref="A110:F110"/>
    <mergeCell ref="D114:F114"/>
    <mergeCell ref="A115:C115"/>
    <mergeCell ref="D117:F117"/>
    <mergeCell ref="A116:C116"/>
    <mergeCell ref="D111:F111"/>
    <mergeCell ref="A111:C111"/>
    <mergeCell ref="A123:C123"/>
    <mergeCell ref="A122:C122"/>
    <mergeCell ref="D123:F123"/>
    <mergeCell ref="D133:F133"/>
    <mergeCell ref="D137:F137"/>
    <mergeCell ref="A131:C131"/>
    <mergeCell ref="G141:I141"/>
    <mergeCell ref="G140:I140"/>
    <mergeCell ref="G138:I138"/>
    <mergeCell ref="G136:I136"/>
    <mergeCell ref="A139:C139"/>
    <mergeCell ref="D130:F130"/>
    <mergeCell ref="A130:C130"/>
    <mergeCell ref="D131:F131"/>
    <mergeCell ref="A133:C133"/>
    <mergeCell ref="D132:F132"/>
    <mergeCell ref="A134:C134"/>
    <mergeCell ref="A132:C132"/>
    <mergeCell ref="A135:C135"/>
    <mergeCell ref="D136:F136"/>
    <mergeCell ref="G131:I131"/>
    <mergeCell ref="G132:I132"/>
    <mergeCell ref="G133:I133"/>
    <mergeCell ref="A136:C136"/>
    <mergeCell ref="D144:F144"/>
    <mergeCell ref="A143:C143"/>
    <mergeCell ref="A144:C144"/>
    <mergeCell ref="A142:C142"/>
    <mergeCell ref="A138:C138"/>
    <mergeCell ref="D140:F140"/>
    <mergeCell ref="A141:C141"/>
    <mergeCell ref="A140:C140"/>
    <mergeCell ref="D141:F141"/>
    <mergeCell ref="D142:F142"/>
    <mergeCell ref="D139:F139"/>
    <mergeCell ref="D138:F138"/>
    <mergeCell ref="A137:C137"/>
    <mergeCell ref="G144:I144"/>
    <mergeCell ref="D134:F134"/>
    <mergeCell ref="A145:C145"/>
    <mergeCell ref="D135:F135"/>
    <mergeCell ref="G137:I137"/>
    <mergeCell ref="G139:I139"/>
    <mergeCell ref="G143:I143"/>
    <mergeCell ref="G142:I142"/>
    <mergeCell ref="D143:F143"/>
    <mergeCell ref="G145:I145"/>
    <mergeCell ref="D145:F145"/>
    <mergeCell ref="G150:I150"/>
    <mergeCell ref="A148:C148"/>
    <mergeCell ref="D148:F148"/>
    <mergeCell ref="A146:C146"/>
    <mergeCell ref="A147:C147"/>
    <mergeCell ref="A149:C149"/>
    <mergeCell ref="D153:F153"/>
    <mergeCell ref="G148:I148"/>
    <mergeCell ref="D151:F151"/>
    <mergeCell ref="G147:I147"/>
    <mergeCell ref="A152:C152"/>
    <mergeCell ref="D152:F152"/>
    <mergeCell ref="G149:I149"/>
    <mergeCell ref="G153:I153"/>
    <mergeCell ref="D149:F149"/>
    <mergeCell ref="A151:C151"/>
    <mergeCell ref="A153:C153"/>
    <mergeCell ref="D146:F146"/>
    <mergeCell ref="G151:I151"/>
    <mergeCell ref="G152:I152"/>
    <mergeCell ref="D147:F147"/>
    <mergeCell ref="G179:J179"/>
    <mergeCell ref="G168:I168"/>
    <mergeCell ref="K184:M184"/>
    <mergeCell ref="J167:L167"/>
    <mergeCell ref="D168:F168"/>
    <mergeCell ref="D169:F169"/>
    <mergeCell ref="G171:I171"/>
    <mergeCell ref="M172:O172"/>
    <mergeCell ref="D172:F172"/>
    <mergeCell ref="G183:J183"/>
    <mergeCell ref="G181:J181"/>
    <mergeCell ref="J172:L172"/>
    <mergeCell ref="B179:E179"/>
    <mergeCell ref="B178:E178"/>
    <mergeCell ref="G182:J182"/>
    <mergeCell ref="K178:M178"/>
    <mergeCell ref="G178:J178"/>
    <mergeCell ref="K179:M179"/>
    <mergeCell ref="G172:I172"/>
    <mergeCell ref="K177:M177"/>
    <mergeCell ref="M171:O171"/>
    <mergeCell ref="B182:E182"/>
    <mergeCell ref="G180:J180"/>
    <mergeCell ref="A172:C172"/>
    <mergeCell ref="B180:E180"/>
    <mergeCell ref="A170:C170"/>
    <mergeCell ref="N179:P179"/>
    <mergeCell ref="K183:M183"/>
    <mergeCell ref="N182:P182"/>
    <mergeCell ref="N180:P180"/>
    <mergeCell ref="N183:P183"/>
    <mergeCell ref="K180:M180"/>
    <mergeCell ref="B183:E183"/>
    <mergeCell ref="B186:E186"/>
    <mergeCell ref="A162:C162"/>
    <mergeCell ref="A163:C163"/>
    <mergeCell ref="A169:C169"/>
    <mergeCell ref="A167:C167"/>
    <mergeCell ref="B184:E184"/>
    <mergeCell ref="B181:E181"/>
    <mergeCell ref="B230:E230"/>
    <mergeCell ref="B229:E229"/>
    <mergeCell ref="B223:E223"/>
    <mergeCell ref="D167:F167"/>
    <mergeCell ref="B199:E199"/>
    <mergeCell ref="B207:E207"/>
    <mergeCell ref="B194:E194"/>
    <mergeCell ref="B201:E201"/>
    <mergeCell ref="D170:F170"/>
    <mergeCell ref="B216:E216"/>
    <mergeCell ref="B212:E212"/>
    <mergeCell ref="B215:E215"/>
    <mergeCell ref="B213:E213"/>
    <mergeCell ref="B218:E218"/>
    <mergeCell ref="D162:F162"/>
    <mergeCell ref="A177:F177"/>
    <mergeCell ref="D166:F166"/>
    <mergeCell ref="D165:F165"/>
    <mergeCell ref="A165:C165"/>
    <mergeCell ref="B217:E217"/>
    <mergeCell ref="B235:E235"/>
    <mergeCell ref="B211:E211"/>
    <mergeCell ref="B202:E202"/>
    <mergeCell ref="B196:E196"/>
    <mergeCell ref="B188:E188"/>
    <mergeCell ref="B192:E192"/>
    <mergeCell ref="B185:E185"/>
    <mergeCell ref="B221:E221"/>
    <mergeCell ref="B225:E225"/>
    <mergeCell ref="B227:E227"/>
    <mergeCell ref="B226:E226"/>
    <mergeCell ref="B191:E191"/>
    <mergeCell ref="B189:E189"/>
    <mergeCell ref="B206:E206"/>
    <mergeCell ref="B222:E222"/>
    <mergeCell ref="B220:E220"/>
    <mergeCell ref="B195:E195"/>
    <mergeCell ref="B193:E193"/>
    <mergeCell ref="B187:E187"/>
    <mergeCell ref="B190:E190"/>
    <mergeCell ref="B219:E219"/>
    <mergeCell ref="B204:E204"/>
    <mergeCell ref="B203:E203"/>
    <mergeCell ref="B200:E200"/>
    <mergeCell ref="B224:E224"/>
    <mergeCell ref="B234:E234"/>
    <mergeCell ref="B233:E233"/>
    <mergeCell ref="B232:E232"/>
    <mergeCell ref="B231:E231"/>
    <mergeCell ref="B228:E228"/>
    <mergeCell ref="A168:C168"/>
    <mergeCell ref="A171:C171"/>
    <mergeCell ref="D171:F171"/>
    <mergeCell ref="A176:F176"/>
    <mergeCell ref="J163:L163"/>
    <mergeCell ref="P165:R165"/>
    <mergeCell ref="J166:L166"/>
    <mergeCell ref="J162:L162"/>
    <mergeCell ref="G156:I156"/>
    <mergeCell ref="A156:C156"/>
    <mergeCell ref="D156:F156"/>
    <mergeCell ref="A157:C157"/>
    <mergeCell ref="P159:R159"/>
    <mergeCell ref="M157:O157"/>
    <mergeCell ref="J159:L159"/>
    <mergeCell ref="J155:L155"/>
    <mergeCell ref="G157:I157"/>
    <mergeCell ref="A158:C158"/>
    <mergeCell ref="D158:F158"/>
    <mergeCell ref="G158:I158"/>
    <mergeCell ref="A161:C161"/>
    <mergeCell ref="G161:I161"/>
    <mergeCell ref="D161:F161"/>
    <mergeCell ref="D160:F160"/>
    <mergeCell ref="G160:I160"/>
    <mergeCell ref="D163:F163"/>
    <mergeCell ref="D164:F164"/>
    <mergeCell ref="A164:C164"/>
    <mergeCell ref="A155:C155"/>
    <mergeCell ref="D159:F159"/>
    <mergeCell ref="G165:I165"/>
    <mergeCell ref="A159:C159"/>
    <mergeCell ref="D157:F157"/>
    <mergeCell ref="D155:F155"/>
    <mergeCell ref="A160:C160"/>
    <mergeCell ref="A166:C166"/>
    <mergeCell ref="J139:L139"/>
    <mergeCell ref="M137:O137"/>
    <mergeCell ref="P143:R143"/>
    <mergeCell ref="P144:R144"/>
    <mergeCell ref="P139:R139"/>
    <mergeCell ref="P140:R140"/>
    <mergeCell ref="M140:O140"/>
    <mergeCell ref="M142:O142"/>
    <mergeCell ref="M159:O159"/>
    <mergeCell ref="M161:O161"/>
    <mergeCell ref="P155:R155"/>
    <mergeCell ref="J158:L158"/>
    <mergeCell ref="J144:L144"/>
    <mergeCell ref="J147:L147"/>
    <mergeCell ref="J145:L145"/>
    <mergeCell ref="J143:L143"/>
    <mergeCell ref="J142:L142"/>
    <mergeCell ref="M145:O145"/>
    <mergeCell ref="P156:R156"/>
    <mergeCell ref="P148:R148"/>
    <mergeCell ref="P145:R145"/>
    <mergeCell ref="P152:R152"/>
    <mergeCell ref="P149:R149"/>
    <mergeCell ref="P151:R151"/>
    <mergeCell ref="P150:R150"/>
    <mergeCell ref="P146:R146"/>
    <mergeCell ref="P153:R153"/>
    <mergeCell ref="M160:O160"/>
    <mergeCell ref="G127:I127"/>
    <mergeCell ref="G126:I126"/>
    <mergeCell ref="G128:I128"/>
    <mergeCell ref="G105:J105"/>
    <mergeCell ref="G117:I117"/>
    <mergeCell ref="G106:J106"/>
    <mergeCell ref="J125:L125"/>
    <mergeCell ref="J114:L114"/>
    <mergeCell ref="J111:L111"/>
    <mergeCell ref="G123:I123"/>
    <mergeCell ref="M134:O134"/>
    <mergeCell ref="M133:O133"/>
    <mergeCell ref="M135:O135"/>
    <mergeCell ref="J131:L131"/>
    <mergeCell ref="J128:L128"/>
    <mergeCell ref="J133:L133"/>
    <mergeCell ref="J130:L130"/>
    <mergeCell ref="J132:L132"/>
    <mergeCell ref="M130:O130"/>
    <mergeCell ref="G135:I135"/>
    <mergeCell ref="G134:I134"/>
    <mergeCell ref="G110:O110"/>
    <mergeCell ref="J119:L119"/>
    <mergeCell ref="M126:O126"/>
    <mergeCell ref="M125:O125"/>
    <mergeCell ref="J126:L126"/>
    <mergeCell ref="G125:I125"/>
    <mergeCell ref="M131:O131"/>
    <mergeCell ref="J129:L129"/>
    <mergeCell ref="J127:L127"/>
    <mergeCell ref="M121:O121"/>
    <mergeCell ref="M113:O113"/>
    <mergeCell ref="AB17:AD17"/>
    <mergeCell ref="N91:P91"/>
    <mergeCell ref="Z119:AC119"/>
    <mergeCell ref="N87:P87"/>
    <mergeCell ref="X79:Z79"/>
    <mergeCell ref="U81:W81"/>
    <mergeCell ref="Q79:T79"/>
    <mergeCell ref="Y110:AD110"/>
    <mergeCell ref="U79:W79"/>
    <mergeCell ref="N105:P105"/>
    <mergeCell ref="Q86:T86"/>
    <mergeCell ref="U69:W69"/>
    <mergeCell ref="U77:W77"/>
    <mergeCell ref="X47:Z47"/>
    <mergeCell ref="X67:Z67"/>
    <mergeCell ref="X53:Z53"/>
    <mergeCell ref="X55:Z55"/>
    <mergeCell ref="X56:Z56"/>
    <mergeCell ref="U49:W49"/>
    <mergeCell ref="Q81:T81"/>
    <mergeCell ref="N81:P81"/>
    <mergeCell ref="N89:P89"/>
    <mergeCell ref="N85:P85"/>
    <mergeCell ref="Q85:T85"/>
    <mergeCell ref="N88:P88"/>
    <mergeCell ref="Q54:T54"/>
    <mergeCell ref="Q77:T77"/>
    <mergeCell ref="N67:P67"/>
    <mergeCell ref="Q63:T63"/>
    <mergeCell ref="Q65:T65"/>
    <mergeCell ref="N53:P53"/>
    <mergeCell ref="Q57:T57"/>
    <mergeCell ref="Y19:AA19"/>
    <mergeCell ref="Y13:AA13"/>
    <mergeCell ref="Y16:AA16"/>
    <mergeCell ref="Y17:AA17"/>
    <mergeCell ref="N10:P10"/>
    <mergeCell ref="W9:X9"/>
    <mergeCell ref="N12:P12"/>
    <mergeCell ref="N9:P9"/>
    <mergeCell ref="Y11:AA11"/>
    <mergeCell ref="Y9:AA9"/>
    <mergeCell ref="Q9:S9"/>
    <mergeCell ref="N45:P45"/>
    <mergeCell ref="B51:E51"/>
    <mergeCell ref="N49:P49"/>
    <mergeCell ref="N13:P13"/>
    <mergeCell ref="G46:J46"/>
    <mergeCell ref="G48:J48"/>
    <mergeCell ref="G47:J47"/>
    <mergeCell ref="G49:J49"/>
    <mergeCell ref="B50:E50"/>
    <mergeCell ref="A44:F44"/>
    <mergeCell ref="AA47:AD47"/>
    <mergeCell ref="W10:X10"/>
    <mergeCell ref="Y14:AA14"/>
    <mergeCell ref="AB15:AD15"/>
    <mergeCell ref="W16:X16"/>
    <mergeCell ref="W11:X11"/>
    <mergeCell ref="U47:W47"/>
    <mergeCell ref="X46:Z46"/>
    <mergeCell ref="X49:Z49"/>
    <mergeCell ref="Q15:S15"/>
    <mergeCell ref="W15:X15"/>
    <mergeCell ref="Q31:S31"/>
    <mergeCell ref="Q22:S22"/>
    <mergeCell ref="H21:J21"/>
    <mergeCell ref="K21:M21"/>
    <mergeCell ref="H17:J17"/>
    <mergeCell ref="K23:M23"/>
    <mergeCell ref="Q26:S26"/>
    <mergeCell ref="Q29:S29"/>
    <mergeCell ref="K25:M25"/>
    <mergeCell ref="N30:P30"/>
    <mergeCell ref="E11:G11"/>
    <mergeCell ref="H14:J14"/>
    <mergeCell ref="K14:M14"/>
    <mergeCell ref="H11:J11"/>
    <mergeCell ref="K11:M11"/>
    <mergeCell ref="K13:M13"/>
    <mergeCell ref="H13:J13"/>
    <mergeCell ref="E12:G12"/>
    <mergeCell ref="H12:J12"/>
    <mergeCell ref="K12:M12"/>
    <mergeCell ref="N15:P15"/>
    <mergeCell ref="N27:P27"/>
    <mergeCell ref="K27:M27"/>
    <mergeCell ref="K28:M28"/>
    <mergeCell ref="Q30:S30"/>
    <mergeCell ref="N29:P29"/>
    <mergeCell ref="H31:J31"/>
    <mergeCell ref="AB33:AD33"/>
    <mergeCell ref="AB30:AD30"/>
    <mergeCell ref="AB31:AD31"/>
    <mergeCell ref="Y30:AA30"/>
    <mergeCell ref="Y29:AA29"/>
    <mergeCell ref="T32:V32"/>
    <mergeCell ref="AB32:AD32"/>
    <mergeCell ref="T31:V31"/>
    <mergeCell ref="W31:X31"/>
    <mergeCell ref="Y31:AA31"/>
    <mergeCell ref="W29:X29"/>
    <mergeCell ref="Y33:AA33"/>
    <mergeCell ref="W32:X32"/>
    <mergeCell ref="Y32:AA32"/>
    <mergeCell ref="T33:V33"/>
    <mergeCell ref="W33:X33"/>
    <mergeCell ref="W30:X30"/>
    <mergeCell ref="T30:V30"/>
    <mergeCell ref="T29:V29"/>
    <mergeCell ref="Y27:AA27"/>
    <mergeCell ref="AB27:AD27"/>
    <mergeCell ref="Y26:AA26"/>
    <mergeCell ref="Y25:AA25"/>
    <mergeCell ref="AB25:AD25"/>
    <mergeCell ref="Y24:AA24"/>
    <mergeCell ref="AB24:AD24"/>
    <mergeCell ref="W27:X27"/>
    <mergeCell ref="W25:X25"/>
    <mergeCell ref="AB29:AD29"/>
    <mergeCell ref="Y22:AA22"/>
    <mergeCell ref="AB21:AD21"/>
    <mergeCell ref="Y20:AA20"/>
    <mergeCell ref="Y21:AA21"/>
    <mergeCell ref="AB20:AD20"/>
    <mergeCell ref="AB26:AD26"/>
    <mergeCell ref="Y23:AA23"/>
    <mergeCell ref="AB23:AD23"/>
    <mergeCell ref="AB28:AD28"/>
    <mergeCell ref="W22:X22"/>
    <mergeCell ref="W21:X21"/>
    <mergeCell ref="W28:X28"/>
    <mergeCell ref="Y28:AA28"/>
    <mergeCell ref="AB22:AD22"/>
    <mergeCell ref="W23:X23"/>
    <mergeCell ref="B75:E75"/>
    <mergeCell ref="G53:J53"/>
    <mergeCell ref="B80:E80"/>
    <mergeCell ref="B79:E79"/>
    <mergeCell ref="B74:E74"/>
    <mergeCell ref="B78:E78"/>
    <mergeCell ref="G59:J59"/>
    <mergeCell ref="B65:E65"/>
    <mergeCell ref="B58:E58"/>
    <mergeCell ref="B59:E59"/>
    <mergeCell ref="AA48:AD48"/>
    <mergeCell ref="G44:P44"/>
    <mergeCell ref="K46:M46"/>
    <mergeCell ref="B95:E95"/>
    <mergeCell ref="K49:M49"/>
    <mergeCell ref="G51:J51"/>
    <mergeCell ref="B46:E46"/>
    <mergeCell ref="B47:E47"/>
    <mergeCell ref="B48:E48"/>
    <mergeCell ref="B52:E52"/>
    <mergeCell ref="AA44:AD44"/>
    <mergeCell ref="AA45:AD45"/>
    <mergeCell ref="X45:Z45"/>
    <mergeCell ref="U45:W45"/>
    <mergeCell ref="Q44:Z44"/>
    <mergeCell ref="Q45:T45"/>
    <mergeCell ref="X71:Z71"/>
    <mergeCell ref="N93:P93"/>
    <mergeCell ref="U46:W46"/>
    <mergeCell ref="AA46:AD46"/>
    <mergeCell ref="K81:M81"/>
    <mergeCell ref="K90:M90"/>
    <mergeCell ref="B82:E82"/>
    <mergeCell ref="B83:E83"/>
    <mergeCell ref="B84:E84"/>
    <mergeCell ref="B77:E77"/>
    <mergeCell ref="J117:L117"/>
    <mergeCell ref="A112:C112"/>
    <mergeCell ref="A113:C113"/>
    <mergeCell ref="A114:C114"/>
    <mergeCell ref="B87:E87"/>
    <mergeCell ref="B97:E97"/>
    <mergeCell ref="B81:E81"/>
    <mergeCell ref="B86:E86"/>
    <mergeCell ref="D120:F120"/>
    <mergeCell ref="B92:E92"/>
    <mergeCell ref="B93:E93"/>
    <mergeCell ref="B94:E94"/>
    <mergeCell ref="B98:E98"/>
    <mergeCell ref="D112:F112"/>
    <mergeCell ref="B88:E88"/>
    <mergeCell ref="B85:E85"/>
    <mergeCell ref="K87:M87"/>
    <mergeCell ref="K88:M88"/>
    <mergeCell ref="G87:J87"/>
    <mergeCell ref="G93:J93"/>
    <mergeCell ref="G91:J91"/>
    <mergeCell ref="G89:J89"/>
    <mergeCell ref="G88:J88"/>
    <mergeCell ref="G90:J90"/>
    <mergeCell ref="G98:J98"/>
    <mergeCell ref="K101:M101"/>
    <mergeCell ref="G95:J95"/>
    <mergeCell ref="B104:E104"/>
    <mergeCell ref="Z124:AC124"/>
    <mergeCell ref="D116:F116"/>
    <mergeCell ref="G116:I116"/>
    <mergeCell ref="G114:I114"/>
    <mergeCell ref="A117:C117"/>
    <mergeCell ref="Z118:AC118"/>
    <mergeCell ref="Z115:AC115"/>
    <mergeCell ref="Z114:AC114"/>
    <mergeCell ref="V111:X111"/>
    <mergeCell ref="N103:P103"/>
    <mergeCell ref="X105:Z105"/>
    <mergeCell ref="AA105:AD105"/>
    <mergeCell ref="P116:R116"/>
    <mergeCell ref="S113:U113"/>
    <mergeCell ref="P110:X110"/>
    <mergeCell ref="P114:R114"/>
    <mergeCell ref="V115:X115"/>
    <mergeCell ref="Y111:AD111"/>
    <mergeCell ref="Z112:AC112"/>
    <mergeCell ref="Z113:AC113"/>
    <mergeCell ref="Z116:AC116"/>
    <mergeCell ref="P113:R113"/>
    <mergeCell ref="S114:U114"/>
    <mergeCell ref="S116:U116"/>
    <mergeCell ref="S117:U117"/>
    <mergeCell ref="P117:R117"/>
    <mergeCell ref="G113:I113"/>
    <mergeCell ref="D124:F124"/>
    <mergeCell ref="AA106:AD106"/>
    <mergeCell ref="V114:X114"/>
    <mergeCell ref="V120:X120"/>
    <mergeCell ref="S120:U120"/>
    <mergeCell ref="A150:C150"/>
    <mergeCell ref="Z132:AC132"/>
    <mergeCell ref="Z140:AC140"/>
    <mergeCell ref="Z134:AC134"/>
    <mergeCell ref="Z138:AC138"/>
    <mergeCell ref="Z133:AC133"/>
    <mergeCell ref="Z139:AC139"/>
    <mergeCell ref="Z129:AC129"/>
    <mergeCell ref="Z144:AC144"/>
    <mergeCell ref="Z145:AC145"/>
    <mergeCell ref="Z117:AC117"/>
    <mergeCell ref="Z137:AC137"/>
    <mergeCell ref="J116:L116"/>
    <mergeCell ref="V134:X134"/>
    <mergeCell ref="S133:U133"/>
    <mergeCell ref="M127:O127"/>
    <mergeCell ref="M128:O128"/>
    <mergeCell ref="Z131:AC131"/>
    <mergeCell ref="Z136:AC136"/>
    <mergeCell ref="Z135:AC135"/>
    <mergeCell ref="Z125:AC125"/>
    <mergeCell ref="Z126:AC126"/>
    <mergeCell ref="Z128:AC128"/>
    <mergeCell ref="Z127:AC127"/>
    <mergeCell ref="Z130:AC130"/>
    <mergeCell ref="Z122:AC122"/>
    <mergeCell ref="Z120:AC120"/>
    <mergeCell ref="Z123:AC123"/>
    <mergeCell ref="S139:U139"/>
    <mergeCell ref="V139:X139"/>
    <mergeCell ref="Z121:AC121"/>
    <mergeCell ref="S131:U131"/>
    <mergeCell ref="D154:F154"/>
    <mergeCell ref="G155:I155"/>
    <mergeCell ref="G154:I154"/>
    <mergeCell ref="Z150:AC150"/>
    <mergeCell ref="Z147:AC147"/>
    <mergeCell ref="M141:O141"/>
    <mergeCell ref="Z141:AC141"/>
    <mergeCell ref="Z142:AC142"/>
    <mergeCell ref="Z143:AC143"/>
    <mergeCell ref="Z148:AC148"/>
    <mergeCell ref="Z146:AC146"/>
    <mergeCell ref="P141:R141"/>
    <mergeCell ref="V148:X148"/>
    <mergeCell ref="J156:L156"/>
    <mergeCell ref="M153:O153"/>
    <mergeCell ref="M155:O155"/>
    <mergeCell ref="M152:O152"/>
    <mergeCell ref="P142:R142"/>
    <mergeCell ref="Z153:AC153"/>
    <mergeCell ref="Z156:AC156"/>
    <mergeCell ref="Z152:AC152"/>
    <mergeCell ref="J148:L148"/>
    <mergeCell ref="S152:U152"/>
    <mergeCell ref="V151:X151"/>
    <mergeCell ref="V147:X147"/>
    <mergeCell ref="M148:O148"/>
    <mergeCell ref="M149:O149"/>
    <mergeCell ref="P147:R147"/>
    <mergeCell ref="J149:L149"/>
    <mergeCell ref="Z149:AC149"/>
    <mergeCell ref="J152:L152"/>
    <mergeCell ref="D150:F150"/>
    <mergeCell ref="V157:X157"/>
    <mergeCell ref="Z154:AC154"/>
    <mergeCell ref="Z155:AC155"/>
    <mergeCell ref="V155:X155"/>
    <mergeCell ref="J153:L153"/>
    <mergeCell ref="M139:O139"/>
    <mergeCell ref="AA179:AD179"/>
    <mergeCell ref="AA176:AD176"/>
    <mergeCell ref="M166:O166"/>
    <mergeCell ref="G159:I159"/>
    <mergeCell ref="Z161:AC161"/>
    <mergeCell ref="Z162:AC162"/>
    <mergeCell ref="Z163:AC163"/>
    <mergeCell ref="X209:Z209"/>
    <mergeCell ref="G162:I162"/>
    <mergeCell ref="Z164:AC164"/>
    <mergeCell ref="P158:R158"/>
    <mergeCell ref="M158:O158"/>
    <mergeCell ref="P164:R164"/>
    <mergeCell ref="P161:R161"/>
    <mergeCell ref="P160:R160"/>
    <mergeCell ref="J161:L161"/>
    <mergeCell ref="P162:R162"/>
    <mergeCell ref="P163:R163"/>
    <mergeCell ref="J160:L160"/>
    <mergeCell ref="M164:O164"/>
    <mergeCell ref="M163:O163"/>
    <mergeCell ref="J165:L165"/>
    <mergeCell ref="M162:O162"/>
    <mergeCell ref="J150:L150"/>
    <mergeCell ref="J146:L146"/>
    <mergeCell ref="Z151:AC151"/>
    <mergeCell ref="X234:Z234"/>
    <mergeCell ref="X236:Z236"/>
    <mergeCell ref="AA232:AD232"/>
    <mergeCell ref="AA233:AD233"/>
    <mergeCell ref="V268:X268"/>
    <mergeCell ref="AA224:AD224"/>
    <mergeCell ref="AA227:AD227"/>
    <mergeCell ref="X227:Z227"/>
    <mergeCell ref="AA219:AD219"/>
    <mergeCell ref="X228:Z228"/>
    <mergeCell ref="U224:W224"/>
    <mergeCell ref="Z245:AC245"/>
    <mergeCell ref="AA239:AD239"/>
    <mergeCell ref="Z268:AC268"/>
    <mergeCell ref="V251:X251"/>
    <mergeCell ref="Z254:AC254"/>
    <mergeCell ref="U239:W239"/>
    <mergeCell ref="AA235:AD235"/>
    <mergeCell ref="AA236:AD236"/>
    <mergeCell ref="X219:Z219"/>
    <mergeCell ref="S244:U244"/>
    <mergeCell ref="V267:X267"/>
    <mergeCell ref="V262:X262"/>
    <mergeCell ref="V261:X261"/>
    <mergeCell ref="V249:X249"/>
    <mergeCell ref="V263:X263"/>
    <mergeCell ref="Z251:AC251"/>
    <mergeCell ref="V258:X258"/>
    <mergeCell ref="Z262:AC262"/>
    <mergeCell ref="V257:X257"/>
    <mergeCell ref="V265:X265"/>
    <mergeCell ref="Z261:AC261"/>
    <mergeCell ref="Z269:AC269"/>
    <mergeCell ref="Z270:AC270"/>
    <mergeCell ref="Z271:AC271"/>
    <mergeCell ref="Z284:AC284"/>
    <mergeCell ref="Z267:AC267"/>
    <mergeCell ref="Z256:AC256"/>
    <mergeCell ref="Z259:AC259"/>
    <mergeCell ref="Z265:AC265"/>
    <mergeCell ref="Z266:AC266"/>
    <mergeCell ref="Z264:AC264"/>
    <mergeCell ref="Z260:AC260"/>
    <mergeCell ref="Z263:AC263"/>
    <mergeCell ref="M246:O246"/>
    <mergeCell ref="A271:C271"/>
    <mergeCell ref="D271:F271"/>
    <mergeCell ref="J257:L257"/>
    <mergeCell ref="D275:F275"/>
    <mergeCell ref="D250:F250"/>
    <mergeCell ref="D268:F268"/>
    <mergeCell ref="Z250:AC250"/>
    <mergeCell ref="Z278:AC278"/>
    <mergeCell ref="Z273:AC273"/>
    <mergeCell ref="Z283:AC283"/>
    <mergeCell ref="Z282:AC282"/>
    <mergeCell ref="Z274:AC274"/>
    <mergeCell ref="Z280:AC280"/>
    <mergeCell ref="Z279:AC279"/>
    <mergeCell ref="Z275:AC275"/>
    <mergeCell ref="Z281:AC281"/>
    <mergeCell ref="Z276:AC276"/>
    <mergeCell ref="Z272:AC272"/>
    <mergeCell ref="Z277:AC277"/>
    <mergeCell ref="Z252:AC252"/>
    <mergeCell ref="Z258:AC258"/>
    <mergeCell ref="Z255:AC255"/>
    <mergeCell ref="Z253:AC253"/>
    <mergeCell ref="Z257:AC257"/>
    <mergeCell ref="S253:U253"/>
    <mergeCell ref="S251:U251"/>
    <mergeCell ref="V255:X255"/>
    <mergeCell ref="V253:X253"/>
    <mergeCell ref="X229:Z229"/>
    <mergeCell ref="Q230:T230"/>
    <mergeCell ref="X230:Z230"/>
    <mergeCell ref="N236:P236"/>
    <mergeCell ref="N237:P237"/>
    <mergeCell ref="V256:X256"/>
    <mergeCell ref="Y244:AD244"/>
    <mergeCell ref="Y243:AD243"/>
    <mergeCell ref="Z246:AC246"/>
    <mergeCell ref="Z248:AC248"/>
    <mergeCell ref="Z247:AC247"/>
    <mergeCell ref="Q235:T235"/>
    <mergeCell ref="N235:P235"/>
    <mergeCell ref="P250:R250"/>
    <mergeCell ref="P247:R247"/>
    <mergeCell ref="P248:R248"/>
    <mergeCell ref="S249:U249"/>
    <mergeCell ref="P249:R249"/>
    <mergeCell ref="U236:W236"/>
    <mergeCell ref="V246:X246"/>
    <mergeCell ref="V245:X245"/>
    <mergeCell ref="V248:X248"/>
    <mergeCell ref="Z249:AC249"/>
    <mergeCell ref="U228:W228"/>
    <mergeCell ref="G249:I249"/>
    <mergeCell ref="B237:E237"/>
    <mergeCell ref="A255:C255"/>
    <mergeCell ref="D251:F251"/>
    <mergeCell ref="A250:C250"/>
    <mergeCell ref="D247:F247"/>
    <mergeCell ref="A252:C252"/>
    <mergeCell ref="G248:I248"/>
    <mergeCell ref="P260:R260"/>
    <mergeCell ref="A261:C261"/>
    <mergeCell ref="D257:F257"/>
    <mergeCell ref="D256:F256"/>
    <mergeCell ref="J256:L256"/>
    <mergeCell ref="G252:I252"/>
    <mergeCell ref="G251:I251"/>
    <mergeCell ref="D267:F267"/>
    <mergeCell ref="A244:C244"/>
    <mergeCell ref="D244:F244"/>
    <mergeCell ref="D252:F252"/>
    <mergeCell ref="D253:F253"/>
    <mergeCell ref="B238:E238"/>
    <mergeCell ref="A249:C249"/>
    <mergeCell ref="D248:F248"/>
    <mergeCell ref="A248:C248"/>
    <mergeCell ref="G246:I246"/>
    <mergeCell ref="G245:I245"/>
    <mergeCell ref="A243:F243"/>
    <mergeCell ref="J254:L254"/>
    <mergeCell ref="B236:E236"/>
    <mergeCell ref="K232:M232"/>
    <mergeCell ref="N232:P232"/>
    <mergeCell ref="AA344:AD344"/>
    <mergeCell ref="K344:N344"/>
    <mergeCell ref="O343:R343"/>
    <mergeCell ref="S342:V342"/>
    <mergeCell ref="AA345:AD345"/>
    <mergeCell ref="S343:V343"/>
    <mergeCell ref="W339:Z339"/>
    <mergeCell ref="AA340:AD340"/>
    <mergeCell ref="W340:Z340"/>
    <mergeCell ref="AA339:AD339"/>
    <mergeCell ref="A314:B314"/>
    <mergeCell ref="A319:B319"/>
    <mergeCell ref="A318:B318"/>
    <mergeCell ref="J297:L297"/>
    <mergeCell ref="J298:L298"/>
    <mergeCell ref="C327:E327"/>
    <mergeCell ref="C323:E323"/>
    <mergeCell ref="F325:I325"/>
    <mergeCell ref="F322:I322"/>
    <mergeCell ref="F323:I323"/>
    <mergeCell ref="Z302:AC302"/>
    <mergeCell ref="C321:E321"/>
    <mergeCell ref="A322:B322"/>
    <mergeCell ref="C318:E318"/>
    <mergeCell ref="C317:E317"/>
    <mergeCell ref="Z298:AC298"/>
    <mergeCell ref="Z300:AC300"/>
    <mergeCell ref="C324:E324"/>
    <mergeCell ref="A299:C299"/>
    <mergeCell ref="G298:I298"/>
    <mergeCell ref="G297:I297"/>
    <mergeCell ref="A320:B320"/>
    <mergeCell ref="C319:E319"/>
    <mergeCell ref="C316:E316"/>
    <mergeCell ref="G306:I306"/>
    <mergeCell ref="J299:L299"/>
    <mergeCell ref="D299:F299"/>
    <mergeCell ref="J292:L292"/>
    <mergeCell ref="A295:C295"/>
    <mergeCell ref="A292:C292"/>
    <mergeCell ref="A293:C293"/>
    <mergeCell ref="G291:I291"/>
    <mergeCell ref="J294:L294"/>
    <mergeCell ref="D292:F292"/>
    <mergeCell ref="O357:R357"/>
    <mergeCell ref="J301:L301"/>
    <mergeCell ref="D291:F291"/>
    <mergeCell ref="J296:L296"/>
    <mergeCell ref="S320:U320"/>
    <mergeCell ref="S319:U319"/>
    <mergeCell ref="F329:I329"/>
    <mergeCell ref="M328:O328"/>
    <mergeCell ref="J322:L322"/>
    <mergeCell ref="J327:L327"/>
    <mergeCell ref="G296:I296"/>
    <mergeCell ref="A291:C291"/>
    <mergeCell ref="C320:E320"/>
    <mergeCell ref="A323:B323"/>
    <mergeCell ref="A301:C301"/>
    <mergeCell ref="A294:C294"/>
    <mergeCell ref="A316:B316"/>
    <mergeCell ref="J303:L303"/>
    <mergeCell ref="G304:I304"/>
    <mergeCell ref="J304:L304"/>
    <mergeCell ref="AA353:AD353"/>
    <mergeCell ref="AA346:AD346"/>
    <mergeCell ref="AA356:AD356"/>
    <mergeCell ref="AA357:AD357"/>
    <mergeCell ref="W357:Z357"/>
    <mergeCell ref="A317:B317"/>
    <mergeCell ref="P302:R302"/>
    <mergeCell ref="P329:R329"/>
    <mergeCell ref="F310:U310"/>
    <mergeCell ref="V319:X319"/>
    <mergeCell ref="V320:X320"/>
    <mergeCell ref="S348:V348"/>
    <mergeCell ref="S346:V346"/>
    <mergeCell ref="S349:V349"/>
    <mergeCell ref="K348:N348"/>
    <mergeCell ref="O353:R353"/>
    <mergeCell ref="W342:Z342"/>
    <mergeCell ref="A321:B321"/>
    <mergeCell ref="F318:I318"/>
    <mergeCell ref="F319:I319"/>
    <mergeCell ref="F314:I314"/>
    <mergeCell ref="D303:F303"/>
    <mergeCell ref="G302:I302"/>
    <mergeCell ref="K351:N351"/>
    <mergeCell ref="AB317:AD317"/>
    <mergeCell ref="AB318:AD318"/>
    <mergeCell ref="S323:U323"/>
    <mergeCell ref="S321:U321"/>
    <mergeCell ref="V316:X316"/>
    <mergeCell ref="AB320:AD320"/>
    <mergeCell ref="A315:B315"/>
    <mergeCell ref="F327:I327"/>
    <mergeCell ref="AA360:AD360"/>
    <mergeCell ref="S359:V359"/>
    <mergeCell ref="S360:V360"/>
    <mergeCell ref="O355:R355"/>
    <mergeCell ref="O348:R348"/>
    <mergeCell ref="Z286:AC286"/>
    <mergeCell ref="G279:I279"/>
    <mergeCell ref="G280:I280"/>
    <mergeCell ref="G281:I281"/>
    <mergeCell ref="G289:I289"/>
    <mergeCell ref="J326:L326"/>
    <mergeCell ref="M330:O330"/>
    <mergeCell ref="F330:I330"/>
    <mergeCell ref="Z303:AC303"/>
    <mergeCell ref="J280:L280"/>
    <mergeCell ref="J281:L281"/>
    <mergeCell ref="M296:O296"/>
    <mergeCell ref="J300:L300"/>
    <mergeCell ref="Z287:AC287"/>
    <mergeCell ref="Z288:AC288"/>
    <mergeCell ref="D345:I345"/>
    <mergeCell ref="AA342:AD342"/>
    <mergeCell ref="C325:E325"/>
    <mergeCell ref="S354:V354"/>
    <mergeCell ref="C313:E313"/>
    <mergeCell ref="S353:V353"/>
    <mergeCell ref="O349:R349"/>
    <mergeCell ref="S301:U301"/>
    <mergeCell ref="P303:R303"/>
    <mergeCell ref="S303:U303"/>
    <mergeCell ref="AA355:AD355"/>
    <mergeCell ref="W353:Z353"/>
    <mergeCell ref="AA352:AD352"/>
    <mergeCell ref="AA351:AD351"/>
    <mergeCell ref="O351:R351"/>
    <mergeCell ref="O360:R360"/>
    <mergeCell ref="W358:Z358"/>
    <mergeCell ref="AA359:AD359"/>
    <mergeCell ref="AA358:AD358"/>
    <mergeCell ref="AA354:AD354"/>
    <mergeCell ref="W354:Z354"/>
    <mergeCell ref="O358:R358"/>
    <mergeCell ref="AA361:AD361"/>
    <mergeCell ref="W355:Z355"/>
    <mergeCell ref="O352:R352"/>
    <mergeCell ref="Z289:AC289"/>
    <mergeCell ref="AA350:AD350"/>
    <mergeCell ref="W349:Z349"/>
    <mergeCell ref="W350:Z350"/>
    <mergeCell ref="W351:Z351"/>
    <mergeCell ref="S350:V350"/>
    <mergeCell ref="W361:Z361"/>
    <mergeCell ref="O344:R344"/>
    <mergeCell ref="AA348:AD348"/>
    <mergeCell ref="AA349:AD349"/>
    <mergeCell ref="AA347:AD347"/>
    <mergeCell ref="AA343:AD343"/>
    <mergeCell ref="W346:Z346"/>
    <mergeCell ref="W344:Z344"/>
    <mergeCell ref="W345:Z345"/>
    <mergeCell ref="W343:Z343"/>
    <mergeCell ref="O347:R347"/>
    <mergeCell ref="W359:Z359"/>
    <mergeCell ref="W360:Z360"/>
    <mergeCell ref="Y401:AA401"/>
    <mergeCell ref="S404:U404"/>
    <mergeCell ref="AA363:AD363"/>
    <mergeCell ref="O368:R368"/>
    <mergeCell ref="O366:R366"/>
    <mergeCell ref="W364:Z364"/>
    <mergeCell ref="W365:Z365"/>
    <mergeCell ref="AA365:AD365"/>
    <mergeCell ref="AA364:AD364"/>
    <mergeCell ref="O365:R365"/>
    <mergeCell ref="AA366:AD366"/>
    <mergeCell ref="W367:Z367"/>
    <mergeCell ref="P376:Q377"/>
    <mergeCell ref="W363:Z363"/>
    <mergeCell ref="S365:V365"/>
    <mergeCell ref="O369:R369"/>
    <mergeCell ref="S368:V368"/>
    <mergeCell ref="S364:V364"/>
    <mergeCell ref="AA367:AD367"/>
    <mergeCell ref="W369:Z369"/>
    <mergeCell ref="S363:V363"/>
    <mergeCell ref="O363:R363"/>
    <mergeCell ref="O367:R367"/>
    <mergeCell ref="M403:O403"/>
    <mergeCell ref="Y399:AA399"/>
    <mergeCell ref="J394:AD394"/>
    <mergeCell ref="P402:R402"/>
    <mergeCell ref="V398:X398"/>
    <mergeCell ref="P399:R399"/>
    <mergeCell ref="P400:R400"/>
    <mergeCell ref="V403:X403"/>
    <mergeCell ref="S401:U401"/>
    <mergeCell ref="H495:K495"/>
    <mergeCell ref="C498:G498"/>
    <mergeCell ref="B502:G502"/>
    <mergeCell ref="A1:AD1"/>
    <mergeCell ref="P435:T436"/>
    <mergeCell ref="U435:Y436"/>
    <mergeCell ref="A436:E436"/>
    <mergeCell ref="AC418:AD421"/>
    <mergeCell ref="T427:V427"/>
    <mergeCell ref="AB405:AD405"/>
    <mergeCell ref="AB396:AD397"/>
    <mergeCell ref="AB398:AD398"/>
    <mergeCell ref="AC422:AD422"/>
    <mergeCell ref="AB399:AD399"/>
    <mergeCell ref="P482:R482"/>
    <mergeCell ref="N469:Q469"/>
    <mergeCell ref="N470:Q470"/>
    <mergeCell ref="R471:U471"/>
    <mergeCell ref="R472:U472"/>
    <mergeCell ref="R473:U473"/>
    <mergeCell ref="N471:Q471"/>
    <mergeCell ref="AA418:AB421"/>
    <mergeCell ref="Y402:AA402"/>
    <mergeCell ref="AB402:AD402"/>
    <mergeCell ref="Y403:AA403"/>
    <mergeCell ref="Y404:AA404"/>
    <mergeCell ref="AB404:AD404"/>
    <mergeCell ref="AB400:AD400"/>
    <mergeCell ref="AB403:AD403"/>
    <mergeCell ref="AB401:AD401"/>
    <mergeCell ref="S400:U400"/>
    <mergeCell ref="V400:X400"/>
    <mergeCell ref="A543:F543"/>
    <mergeCell ref="A572:F572"/>
    <mergeCell ref="A578:F578"/>
    <mergeCell ref="O568:R568"/>
    <mergeCell ref="O630:O631"/>
    <mergeCell ref="O633:O634"/>
    <mergeCell ref="O625:R625"/>
    <mergeCell ref="G589:J589"/>
    <mergeCell ref="I630:I631"/>
    <mergeCell ref="O621:R621"/>
    <mergeCell ref="O546:R546"/>
    <mergeCell ref="C470:I470"/>
    <mergeCell ref="C471:I471"/>
    <mergeCell ref="B525:F525"/>
    <mergeCell ref="L499:O499"/>
    <mergeCell ref="H500:K500"/>
    <mergeCell ref="D485:F485"/>
    <mergeCell ref="L500:O500"/>
    <mergeCell ref="H501:K501"/>
    <mergeCell ref="C472:I472"/>
    <mergeCell ref="G482:I482"/>
    <mergeCell ref="D482:F482"/>
    <mergeCell ref="G479:I480"/>
    <mergeCell ref="A479:F479"/>
    <mergeCell ref="A493:G493"/>
    <mergeCell ref="L493:O493"/>
    <mergeCell ref="J520:L520"/>
    <mergeCell ref="L514:O514"/>
    <mergeCell ref="G519:AA519"/>
    <mergeCell ref="V512:X512"/>
    <mergeCell ref="Y509:AA509"/>
    <mergeCell ref="V525:X525"/>
    <mergeCell ref="A553:F553"/>
    <mergeCell ref="A556:F556"/>
    <mergeCell ref="A584:F584"/>
    <mergeCell ref="A546:F546"/>
    <mergeCell ref="A581:F581"/>
    <mergeCell ref="A586:F586"/>
    <mergeCell ref="A580:F580"/>
    <mergeCell ref="A547:F547"/>
    <mergeCell ref="C608:F608"/>
    <mergeCell ref="A637:C637"/>
    <mergeCell ref="D637:P637"/>
    <mergeCell ref="H642:J642"/>
    <mergeCell ref="D638:G640"/>
    <mergeCell ref="C625:F625"/>
    <mergeCell ref="G622:J622"/>
    <mergeCell ref="C622:F622"/>
    <mergeCell ref="C621:F621"/>
    <mergeCell ref="G551:J552"/>
    <mergeCell ref="O547:R547"/>
    <mergeCell ref="A551:F551"/>
    <mergeCell ref="K581:N581"/>
    <mergeCell ref="K580:N580"/>
    <mergeCell ref="O605:R605"/>
    <mergeCell ref="O599:R600"/>
    <mergeCell ref="O585:R585"/>
    <mergeCell ref="K611:N611"/>
    <mergeCell ref="K610:N610"/>
    <mergeCell ref="C606:F606"/>
    <mergeCell ref="G603:J603"/>
    <mergeCell ref="A597:F597"/>
    <mergeCell ref="K602:N602"/>
    <mergeCell ref="A587:B589"/>
    <mergeCell ref="A585:F585"/>
    <mergeCell ref="A686:F686"/>
    <mergeCell ref="A685:F685"/>
    <mergeCell ref="D650:G650"/>
    <mergeCell ref="D667:G667"/>
    <mergeCell ref="C589:F589"/>
    <mergeCell ref="D653:G653"/>
    <mergeCell ref="C609:F609"/>
    <mergeCell ref="A644:C644"/>
    <mergeCell ref="G677:I677"/>
    <mergeCell ref="D666:G666"/>
    <mergeCell ref="G684:I684"/>
    <mergeCell ref="A683:F683"/>
    <mergeCell ref="H645:J645"/>
    <mergeCell ref="D646:G646"/>
    <mergeCell ref="D656:G656"/>
    <mergeCell ref="D654:G654"/>
    <mergeCell ref="D659:G659"/>
    <mergeCell ref="A656:C656"/>
    <mergeCell ref="A653:C653"/>
    <mergeCell ref="D645:G645"/>
    <mergeCell ref="A646:C646"/>
    <mergeCell ref="A658:C658"/>
    <mergeCell ref="A660:C660"/>
    <mergeCell ref="A659:C659"/>
    <mergeCell ref="H666:J666"/>
    <mergeCell ref="J673:L674"/>
    <mergeCell ref="H665:J665"/>
    <mergeCell ref="G608:J608"/>
    <mergeCell ref="C603:F603"/>
    <mergeCell ref="C607:F607"/>
    <mergeCell ref="G588:J588"/>
    <mergeCell ref="H656:J656"/>
    <mergeCell ref="D655:G655"/>
    <mergeCell ref="A662:C662"/>
    <mergeCell ref="D658:G658"/>
    <mergeCell ref="A657:C657"/>
    <mergeCell ref="A664:C664"/>
    <mergeCell ref="A648:C648"/>
    <mergeCell ref="A650:C650"/>
    <mergeCell ref="K656:M656"/>
    <mergeCell ref="N658:P658"/>
    <mergeCell ref="H661:J661"/>
    <mergeCell ref="H663:J663"/>
    <mergeCell ref="D664:G664"/>
    <mergeCell ref="A654:C654"/>
    <mergeCell ref="A694:F694"/>
    <mergeCell ref="A698:F698"/>
    <mergeCell ref="A695:F695"/>
    <mergeCell ref="A697:F697"/>
    <mergeCell ref="A696:F696"/>
    <mergeCell ref="A691:F691"/>
    <mergeCell ref="A692:F692"/>
    <mergeCell ref="G690:I690"/>
    <mergeCell ref="K657:M657"/>
    <mergeCell ref="N667:P667"/>
    <mergeCell ref="N662:P662"/>
    <mergeCell ref="K660:M660"/>
    <mergeCell ref="K658:M658"/>
    <mergeCell ref="M690:O690"/>
    <mergeCell ref="N660:P660"/>
    <mergeCell ref="N666:P666"/>
    <mergeCell ref="J697:L697"/>
    <mergeCell ref="A676:F676"/>
    <mergeCell ref="B767:F767"/>
    <mergeCell ref="B762:F762"/>
    <mergeCell ref="B764:F764"/>
    <mergeCell ref="B765:F765"/>
    <mergeCell ref="A647:C647"/>
    <mergeCell ref="D652:G652"/>
    <mergeCell ref="D648:G648"/>
    <mergeCell ref="D651:G651"/>
    <mergeCell ref="A655:C655"/>
    <mergeCell ref="A672:F674"/>
    <mergeCell ref="D665:G665"/>
    <mergeCell ref="D662:G662"/>
    <mergeCell ref="A661:C661"/>
    <mergeCell ref="H662:J662"/>
    <mergeCell ref="A665:C665"/>
    <mergeCell ref="D660:G660"/>
    <mergeCell ref="H667:J667"/>
    <mergeCell ref="G683:I683"/>
    <mergeCell ref="A680:F680"/>
    <mergeCell ref="A681:F681"/>
    <mergeCell ref="A682:F682"/>
    <mergeCell ref="G682:I682"/>
    <mergeCell ref="J679:L679"/>
    <mergeCell ref="A679:F679"/>
    <mergeCell ref="G679:I679"/>
    <mergeCell ref="A667:C667"/>
    <mergeCell ref="A675:F675"/>
    <mergeCell ref="G675:I675"/>
    <mergeCell ref="J677:L677"/>
    <mergeCell ref="A678:F678"/>
    <mergeCell ref="D661:G661"/>
    <mergeCell ref="D663:G663"/>
    <mergeCell ref="K754:N754"/>
    <mergeCell ref="G754:J754"/>
    <mergeCell ref="K791:N791"/>
    <mergeCell ref="G761:J761"/>
    <mergeCell ref="K756:N756"/>
    <mergeCell ref="K752:N752"/>
    <mergeCell ref="K798:N798"/>
    <mergeCell ref="O746:R746"/>
    <mergeCell ref="O745:R745"/>
    <mergeCell ref="O742:R742"/>
    <mergeCell ref="O744:R744"/>
    <mergeCell ref="G749:J749"/>
    <mergeCell ref="K799:N799"/>
    <mergeCell ref="G798:J798"/>
    <mergeCell ref="B773:F773"/>
    <mergeCell ref="G766:J766"/>
    <mergeCell ref="G795:J795"/>
    <mergeCell ref="K793:N793"/>
    <mergeCell ref="G750:J750"/>
    <mergeCell ref="O756:R756"/>
    <mergeCell ref="O757:R757"/>
    <mergeCell ref="O760:R760"/>
    <mergeCell ref="O754:R754"/>
    <mergeCell ref="G764:J764"/>
    <mergeCell ref="O755:R755"/>
    <mergeCell ref="G760:J760"/>
    <mergeCell ref="K751:N751"/>
    <mergeCell ref="K757:N757"/>
    <mergeCell ref="O751:R751"/>
    <mergeCell ref="G790:R790"/>
    <mergeCell ref="G794:J794"/>
    <mergeCell ref="G793:J793"/>
    <mergeCell ref="C747:F747"/>
    <mergeCell ref="C748:F748"/>
    <mergeCell ref="J708:L708"/>
    <mergeCell ref="J694:L694"/>
    <mergeCell ref="G698:I698"/>
    <mergeCell ref="G699:I699"/>
    <mergeCell ref="A712:C712"/>
    <mergeCell ref="G714:I714"/>
    <mergeCell ref="A732:C732"/>
    <mergeCell ref="A720:C720"/>
    <mergeCell ref="A717:C717"/>
    <mergeCell ref="D718:F718"/>
    <mergeCell ref="A719:C719"/>
    <mergeCell ref="D712:F712"/>
    <mergeCell ref="G717:I717"/>
    <mergeCell ref="K802:N802"/>
    <mergeCell ref="O802:R802"/>
    <mergeCell ref="O795:R795"/>
    <mergeCell ref="P712:R712"/>
    <mergeCell ref="K772:N772"/>
    <mergeCell ref="G776:J776"/>
    <mergeCell ref="G775:J775"/>
    <mergeCell ref="G777:J777"/>
    <mergeCell ref="G800:J800"/>
    <mergeCell ref="K800:N800"/>
    <mergeCell ref="G748:J748"/>
    <mergeCell ref="K797:N797"/>
    <mergeCell ref="K795:N795"/>
    <mergeCell ref="G758:J758"/>
    <mergeCell ref="K770:N770"/>
    <mergeCell ref="K796:N796"/>
    <mergeCell ref="G796:J796"/>
    <mergeCell ref="O748:R748"/>
    <mergeCell ref="O765:R765"/>
    <mergeCell ref="D710:F710"/>
    <mergeCell ref="C757:F757"/>
    <mergeCell ref="A709:C709"/>
    <mergeCell ref="D709:F709"/>
    <mergeCell ref="D714:F714"/>
    <mergeCell ref="W746:Z746"/>
    <mergeCell ref="S745:V745"/>
    <mergeCell ref="S744:V744"/>
    <mergeCell ref="S746:V746"/>
    <mergeCell ref="S743:V743"/>
    <mergeCell ref="W739:Z739"/>
    <mergeCell ref="S741:V741"/>
    <mergeCell ref="D717:F717"/>
    <mergeCell ref="D708:F708"/>
    <mergeCell ref="J690:L690"/>
    <mergeCell ref="A690:F690"/>
    <mergeCell ref="A716:C716"/>
    <mergeCell ref="A738:F738"/>
    <mergeCell ref="B741:F741"/>
    <mergeCell ref="B742:F742"/>
    <mergeCell ref="C756:F756"/>
    <mergeCell ref="B759:F759"/>
    <mergeCell ref="B760:F760"/>
    <mergeCell ref="A743:F743"/>
    <mergeCell ref="A740:F740"/>
    <mergeCell ref="M725:O725"/>
    <mergeCell ref="M720:O720"/>
    <mergeCell ref="P720:R720"/>
    <mergeCell ref="J695:L695"/>
    <mergeCell ref="C752:F752"/>
    <mergeCell ref="A726:C726"/>
    <mergeCell ref="D716:F716"/>
    <mergeCell ref="J731:L731"/>
    <mergeCell ref="J716:L716"/>
    <mergeCell ref="A684:F684"/>
    <mergeCell ref="A689:F689"/>
    <mergeCell ref="A663:C663"/>
    <mergeCell ref="G678:I678"/>
    <mergeCell ref="G672:X672"/>
    <mergeCell ref="J685:L685"/>
    <mergeCell ref="J693:L693"/>
    <mergeCell ref="A708:C708"/>
    <mergeCell ref="A699:F699"/>
    <mergeCell ref="J698:L698"/>
    <mergeCell ref="J706:L707"/>
    <mergeCell ref="V686:X686"/>
    <mergeCell ref="A666:C666"/>
    <mergeCell ref="J715:L715"/>
    <mergeCell ref="G673:I674"/>
    <mergeCell ref="K666:M666"/>
    <mergeCell ref="A677:F677"/>
    <mergeCell ref="G676:I676"/>
    <mergeCell ref="V730:X730"/>
    <mergeCell ref="S721:U721"/>
    <mergeCell ref="S720:U720"/>
    <mergeCell ref="M676:O676"/>
    <mergeCell ref="M683:O683"/>
    <mergeCell ref="M678:O678"/>
    <mergeCell ref="J675:L675"/>
    <mergeCell ref="M682:O682"/>
    <mergeCell ref="P681:R681"/>
    <mergeCell ref="M681:O681"/>
    <mergeCell ref="G745:J745"/>
    <mergeCell ref="A739:F739"/>
    <mergeCell ref="C753:F753"/>
    <mergeCell ref="A744:F744"/>
    <mergeCell ref="G694:I694"/>
    <mergeCell ref="G706:I707"/>
    <mergeCell ref="G730:I730"/>
    <mergeCell ref="G709:I709"/>
    <mergeCell ref="G722:I722"/>
    <mergeCell ref="G727:I727"/>
    <mergeCell ref="G716:I716"/>
    <mergeCell ref="G713:I713"/>
    <mergeCell ref="G712:I712"/>
    <mergeCell ref="A737:F737"/>
    <mergeCell ref="A730:C730"/>
    <mergeCell ref="A710:C710"/>
    <mergeCell ref="D723:F723"/>
    <mergeCell ref="A721:C721"/>
    <mergeCell ref="A711:C711"/>
    <mergeCell ref="D720:F720"/>
    <mergeCell ref="A714:C714"/>
    <mergeCell ref="G739:J739"/>
    <mergeCell ref="A718:C718"/>
    <mergeCell ref="G732:I732"/>
    <mergeCell ref="J725:L725"/>
    <mergeCell ref="A722:C722"/>
    <mergeCell ref="A723:C723"/>
    <mergeCell ref="D732:F732"/>
    <mergeCell ref="G731:I731"/>
    <mergeCell ref="J729:L729"/>
    <mergeCell ref="J728:L728"/>
    <mergeCell ref="J722:L722"/>
    <mergeCell ref="O747:R747"/>
    <mergeCell ref="K818:N818"/>
    <mergeCell ref="S817:V817"/>
    <mergeCell ref="O817:R817"/>
    <mergeCell ref="G817:J817"/>
    <mergeCell ref="G815:J815"/>
    <mergeCell ref="G816:J816"/>
    <mergeCell ref="S816:V816"/>
    <mergeCell ref="O816:R816"/>
    <mergeCell ref="A745:F745"/>
    <mergeCell ref="G747:J747"/>
    <mergeCell ref="K749:N749"/>
    <mergeCell ref="K761:N761"/>
    <mergeCell ref="K748:N748"/>
    <mergeCell ref="G756:J756"/>
    <mergeCell ref="G746:J746"/>
    <mergeCell ref="B746:F746"/>
    <mergeCell ref="C755:F755"/>
    <mergeCell ref="C749:F749"/>
    <mergeCell ref="C750:F750"/>
    <mergeCell ref="C751:F751"/>
    <mergeCell ref="C754:F754"/>
    <mergeCell ref="G768:J768"/>
    <mergeCell ref="G771:J771"/>
    <mergeCell ref="G755:J755"/>
    <mergeCell ref="G751:J751"/>
    <mergeCell ref="G753:J753"/>
    <mergeCell ref="G752:J752"/>
    <mergeCell ref="B763:F763"/>
    <mergeCell ref="K746:N746"/>
    <mergeCell ref="K753:N753"/>
    <mergeCell ref="K760:N760"/>
    <mergeCell ref="G805:J805"/>
    <mergeCell ref="K806:N806"/>
    <mergeCell ref="B771:F771"/>
    <mergeCell ref="G801:J801"/>
    <mergeCell ref="K805:N805"/>
    <mergeCell ref="K845:N845"/>
    <mergeCell ref="K755:N755"/>
    <mergeCell ref="A846:G846"/>
    <mergeCell ref="O781:R781"/>
    <mergeCell ref="G769:J769"/>
    <mergeCell ref="S847:V847"/>
    <mergeCell ref="K847:N847"/>
    <mergeCell ref="S846:V846"/>
    <mergeCell ref="K846:N846"/>
    <mergeCell ref="K843:N844"/>
    <mergeCell ref="G802:J802"/>
    <mergeCell ref="S843:V844"/>
    <mergeCell ref="S808:V808"/>
    <mergeCell ref="G818:J818"/>
    <mergeCell ref="G806:J806"/>
    <mergeCell ref="K758:N758"/>
    <mergeCell ref="O767:R767"/>
    <mergeCell ref="O761:R761"/>
    <mergeCell ref="B758:F758"/>
    <mergeCell ref="G803:J803"/>
    <mergeCell ref="G804:J804"/>
    <mergeCell ref="G797:J797"/>
    <mergeCell ref="O782:R782"/>
    <mergeCell ref="O796:R796"/>
    <mergeCell ref="B775:F775"/>
    <mergeCell ref="B770:F770"/>
    <mergeCell ref="B766:F766"/>
    <mergeCell ref="G691:I691"/>
    <mergeCell ref="G692:I692"/>
    <mergeCell ref="P694:R694"/>
    <mergeCell ref="G693:I693"/>
    <mergeCell ref="M693:O693"/>
    <mergeCell ref="K849:N849"/>
    <mergeCell ref="H845:J845"/>
    <mergeCell ref="K774:N774"/>
    <mergeCell ref="K763:N763"/>
    <mergeCell ref="K767:N767"/>
    <mergeCell ref="K848:N848"/>
    <mergeCell ref="G791:J791"/>
    <mergeCell ref="G792:J792"/>
    <mergeCell ref="G799:J799"/>
    <mergeCell ref="G765:J765"/>
    <mergeCell ref="A843:J843"/>
    <mergeCell ref="S845:V845"/>
    <mergeCell ref="O845:R845"/>
    <mergeCell ref="G782:J782"/>
    <mergeCell ref="G780:J780"/>
    <mergeCell ref="K782:N782"/>
    <mergeCell ref="G781:J781"/>
    <mergeCell ref="G812:J812"/>
    <mergeCell ref="O773:R773"/>
    <mergeCell ref="G770:J770"/>
    <mergeCell ref="G774:J774"/>
    <mergeCell ref="G773:J773"/>
    <mergeCell ref="K771:N771"/>
    <mergeCell ref="O771:R771"/>
    <mergeCell ref="O772:R772"/>
    <mergeCell ref="O770:R770"/>
    <mergeCell ref="K773:N773"/>
    <mergeCell ref="D715:F715"/>
    <mergeCell ref="O739:R739"/>
    <mergeCell ref="G741:J741"/>
    <mergeCell ref="D726:F726"/>
    <mergeCell ref="A724:C724"/>
    <mergeCell ref="H658:J658"/>
    <mergeCell ref="N642:P642"/>
    <mergeCell ref="H647:J647"/>
    <mergeCell ref="V618:X618"/>
    <mergeCell ref="U654:X654"/>
    <mergeCell ref="Q654:T654"/>
    <mergeCell ref="V620:X620"/>
    <mergeCell ref="S626:U626"/>
    <mergeCell ref="Q647:T647"/>
    <mergeCell ref="Q648:T648"/>
    <mergeCell ref="V626:X626"/>
    <mergeCell ref="V623:X623"/>
    <mergeCell ref="S619:U619"/>
    <mergeCell ref="O741:R741"/>
    <mergeCell ref="U664:X664"/>
    <mergeCell ref="K619:N619"/>
    <mergeCell ref="P675:R675"/>
    <mergeCell ref="K650:M650"/>
    <mergeCell ref="U656:X656"/>
    <mergeCell ref="K623:N623"/>
    <mergeCell ref="H655:J655"/>
    <mergeCell ref="H659:J659"/>
    <mergeCell ref="K664:M664"/>
    <mergeCell ref="H660:J660"/>
    <mergeCell ref="G737:R737"/>
    <mergeCell ref="O740:R740"/>
    <mergeCell ref="M697:O697"/>
    <mergeCell ref="K742:N742"/>
    <mergeCell ref="K585:N585"/>
    <mergeCell ref="G620:J620"/>
    <mergeCell ref="K621:N621"/>
    <mergeCell ref="M708:O708"/>
    <mergeCell ref="O743:R743"/>
    <mergeCell ref="O738:R738"/>
    <mergeCell ref="J723:L723"/>
    <mergeCell ref="G738:J738"/>
    <mergeCell ref="M727:O727"/>
    <mergeCell ref="J732:L732"/>
    <mergeCell ref="P697:R697"/>
    <mergeCell ref="A705:L705"/>
    <mergeCell ref="M711:O711"/>
    <mergeCell ref="P711:R711"/>
    <mergeCell ref="D730:F730"/>
    <mergeCell ref="J724:L724"/>
    <mergeCell ref="G721:I721"/>
    <mergeCell ref="G729:I729"/>
    <mergeCell ref="G723:I723"/>
    <mergeCell ref="D724:F724"/>
    <mergeCell ref="J719:L719"/>
    <mergeCell ref="J711:L711"/>
    <mergeCell ref="P710:R710"/>
    <mergeCell ref="M732:O732"/>
    <mergeCell ref="G728:I728"/>
    <mergeCell ref="G724:I724"/>
    <mergeCell ref="D722:F722"/>
    <mergeCell ref="G711:I711"/>
    <mergeCell ref="P731:R731"/>
    <mergeCell ref="A715:C715"/>
    <mergeCell ref="D713:F713"/>
    <mergeCell ref="Z437:AA437"/>
    <mergeCell ref="W429:X429"/>
    <mergeCell ref="W437:Y437"/>
    <mergeCell ref="U437:V437"/>
    <mergeCell ref="P437:Q437"/>
    <mergeCell ref="A687:F687"/>
    <mergeCell ref="G525:I525"/>
    <mergeCell ref="G612:J612"/>
    <mergeCell ref="K605:N605"/>
    <mergeCell ref="K608:N608"/>
    <mergeCell ref="G606:J606"/>
    <mergeCell ref="K584:N584"/>
    <mergeCell ref="K601:N601"/>
    <mergeCell ref="G757:J757"/>
    <mergeCell ref="K781:N781"/>
    <mergeCell ref="K775:N775"/>
    <mergeCell ref="G779:J779"/>
    <mergeCell ref="G759:J759"/>
    <mergeCell ref="K759:N759"/>
    <mergeCell ref="G767:J767"/>
    <mergeCell ref="G778:J778"/>
    <mergeCell ref="G772:J772"/>
    <mergeCell ref="K741:N741"/>
    <mergeCell ref="K745:N745"/>
    <mergeCell ref="K739:N739"/>
    <mergeCell ref="K740:N740"/>
    <mergeCell ref="K744:N744"/>
    <mergeCell ref="G742:J742"/>
    <mergeCell ref="K743:N743"/>
    <mergeCell ref="G743:J743"/>
    <mergeCell ref="G744:J744"/>
    <mergeCell ref="G740:J740"/>
    <mergeCell ref="Y429:Z429"/>
    <mergeCell ref="AA429:AB429"/>
    <mergeCell ref="AA428:AB428"/>
    <mergeCell ref="Y425:Z425"/>
    <mergeCell ref="Y426:Z426"/>
    <mergeCell ref="AA426:AB426"/>
    <mergeCell ref="AC429:AD429"/>
    <mergeCell ref="D420:F421"/>
    <mergeCell ref="I423:J423"/>
    <mergeCell ref="T423:V423"/>
    <mergeCell ref="T424:V424"/>
    <mergeCell ref="Q424:S424"/>
    <mergeCell ref="T420:V421"/>
    <mergeCell ref="I422:J422"/>
    <mergeCell ref="G420:H421"/>
    <mergeCell ref="K420:M421"/>
    <mergeCell ref="G424:H424"/>
    <mergeCell ref="Q420:S421"/>
    <mergeCell ref="D422:F422"/>
    <mergeCell ref="Q423:S423"/>
    <mergeCell ref="K422:M422"/>
    <mergeCell ref="D423:F423"/>
    <mergeCell ref="Y428:Z428"/>
    <mergeCell ref="W428:X428"/>
    <mergeCell ref="N428:P428"/>
    <mergeCell ref="AB439:AD439"/>
    <mergeCell ref="AC424:AD424"/>
    <mergeCell ref="AA424:AB424"/>
    <mergeCell ref="Z435:AD436"/>
    <mergeCell ref="AC426:AD426"/>
    <mergeCell ref="AC428:AD428"/>
    <mergeCell ref="AC427:AD427"/>
    <mergeCell ref="AA427:AB427"/>
    <mergeCell ref="AC425:AD425"/>
    <mergeCell ref="AA425:AB425"/>
    <mergeCell ref="U438:V438"/>
    <mergeCell ref="P498:R498"/>
    <mergeCell ref="W427:X427"/>
    <mergeCell ref="A427:C427"/>
    <mergeCell ref="D427:F427"/>
    <mergeCell ref="R437:T437"/>
    <mergeCell ref="K435:O436"/>
    <mergeCell ref="T429:V429"/>
    <mergeCell ref="Q429:S429"/>
    <mergeCell ref="D429:F429"/>
    <mergeCell ref="K428:M428"/>
    <mergeCell ref="K427:M427"/>
    <mergeCell ref="T425:V425"/>
    <mergeCell ref="W425:X425"/>
    <mergeCell ref="W426:X426"/>
    <mergeCell ref="A428:C428"/>
    <mergeCell ref="A426:C426"/>
    <mergeCell ref="K425:M425"/>
    <mergeCell ref="Q425:S425"/>
    <mergeCell ref="N425:P425"/>
    <mergeCell ref="D426:F426"/>
    <mergeCell ref="AB437:AD437"/>
    <mergeCell ref="R474:U474"/>
    <mergeCell ref="S479:U480"/>
    <mergeCell ref="N472:Q472"/>
    <mergeCell ref="P486:R486"/>
    <mergeCell ref="P483:R483"/>
    <mergeCell ref="S606:U606"/>
    <mergeCell ref="O603:R603"/>
    <mergeCell ref="O601:R601"/>
    <mergeCell ref="AA573:AD573"/>
    <mergeCell ref="AA574:AD574"/>
    <mergeCell ref="O572:R572"/>
    <mergeCell ref="S573:V573"/>
    <mergeCell ref="AA576:AD576"/>
    <mergeCell ref="S580:V580"/>
    <mergeCell ref="W580:Z580"/>
    <mergeCell ref="L510:O510"/>
    <mergeCell ref="O545:R545"/>
    <mergeCell ref="M528:O528"/>
    <mergeCell ref="K544:N544"/>
    <mergeCell ref="W535:Z535"/>
    <mergeCell ref="W536:Z536"/>
    <mergeCell ref="W537:Z537"/>
    <mergeCell ref="W538:Z538"/>
    <mergeCell ref="W540:Z540"/>
    <mergeCell ref="S527:U527"/>
    <mergeCell ref="P526:R526"/>
    <mergeCell ref="Y525:AA525"/>
    <mergeCell ref="V523:X523"/>
    <mergeCell ref="L491:O492"/>
    <mergeCell ref="S501:U501"/>
    <mergeCell ref="S499:U499"/>
    <mergeCell ref="L511:O511"/>
    <mergeCell ref="P523:R523"/>
    <mergeCell ref="M521:O521"/>
    <mergeCell ref="J521:L521"/>
    <mergeCell ref="K536:N536"/>
    <mergeCell ref="S562:V562"/>
    <mergeCell ref="S551:V552"/>
    <mergeCell ref="W555:Z555"/>
    <mergeCell ref="Y521:AA521"/>
    <mergeCell ref="AA535:AD535"/>
    <mergeCell ref="S563:V563"/>
    <mergeCell ref="O577:R577"/>
    <mergeCell ref="O576:R576"/>
    <mergeCell ref="O581:R581"/>
    <mergeCell ref="K572:N572"/>
    <mergeCell ref="K576:N576"/>
    <mergeCell ref="S576:V576"/>
    <mergeCell ref="S574:V574"/>
    <mergeCell ref="W576:Z576"/>
    <mergeCell ref="K570:N570"/>
    <mergeCell ref="K569:N569"/>
    <mergeCell ref="K562:N562"/>
    <mergeCell ref="K566:N566"/>
    <mergeCell ref="O566:R566"/>
    <mergeCell ref="AA562:AD562"/>
    <mergeCell ref="AA556:AD556"/>
    <mergeCell ref="G572:J572"/>
    <mergeCell ref="G573:J573"/>
    <mergeCell ref="G569:J569"/>
    <mergeCell ref="G566:J566"/>
    <mergeCell ref="G560:J560"/>
    <mergeCell ref="AB524:AD524"/>
    <mergeCell ref="AB528:AD528"/>
    <mergeCell ref="S513:U513"/>
    <mergeCell ref="S547:V547"/>
    <mergeCell ref="W563:Z563"/>
    <mergeCell ref="S540:V540"/>
    <mergeCell ref="AA563:AD563"/>
    <mergeCell ref="S543:V543"/>
    <mergeCell ref="AA538:AD538"/>
    <mergeCell ref="S544:V544"/>
    <mergeCell ref="W545:Z545"/>
    <mergeCell ref="S555:V555"/>
    <mergeCell ref="W542:Z542"/>
    <mergeCell ref="S539:V539"/>
    <mergeCell ref="W561:Z561"/>
    <mergeCell ref="S560:V560"/>
    <mergeCell ref="AB513:AD513"/>
    <mergeCell ref="Y513:AA513"/>
    <mergeCell ref="Y514:AA514"/>
    <mergeCell ref="V521:X521"/>
    <mergeCell ref="V513:X513"/>
    <mergeCell ref="V514:X514"/>
    <mergeCell ref="Y523:AA523"/>
    <mergeCell ref="S521:U521"/>
    <mergeCell ref="W543:Z543"/>
    <mergeCell ref="AA545:AD545"/>
    <mergeCell ref="AB525:AD525"/>
    <mergeCell ref="AB526:AD526"/>
    <mergeCell ref="S556:V556"/>
    <mergeCell ref="W553:Z553"/>
    <mergeCell ref="S553:V553"/>
    <mergeCell ref="W546:Z546"/>
    <mergeCell ref="S546:V546"/>
    <mergeCell ref="S535:V535"/>
    <mergeCell ref="S512:U512"/>
    <mergeCell ref="AB512:AD512"/>
    <mergeCell ref="AA537:AD537"/>
    <mergeCell ref="AA541:AD541"/>
    <mergeCell ref="AA542:AD542"/>
    <mergeCell ref="V526:X526"/>
    <mergeCell ref="AB527:AD527"/>
    <mergeCell ref="Y528:AA528"/>
    <mergeCell ref="M485:O485"/>
    <mergeCell ref="M486:O486"/>
    <mergeCell ref="J484:L484"/>
    <mergeCell ref="H491:K492"/>
    <mergeCell ref="P491:X491"/>
    <mergeCell ref="S497:U497"/>
    <mergeCell ref="V495:X495"/>
    <mergeCell ref="V497:X497"/>
    <mergeCell ref="P494:R494"/>
    <mergeCell ref="P497:R497"/>
    <mergeCell ref="P495:R495"/>
    <mergeCell ref="V492:X492"/>
    <mergeCell ref="V496:X496"/>
    <mergeCell ref="S492:U492"/>
    <mergeCell ref="L495:O495"/>
    <mergeCell ref="S494:U494"/>
    <mergeCell ref="P514:R514"/>
    <mergeCell ref="P513:R513"/>
    <mergeCell ref="W541:Z541"/>
    <mergeCell ref="O542:R542"/>
    <mergeCell ref="O541:R541"/>
    <mergeCell ref="K542:N542"/>
    <mergeCell ref="S541:V541"/>
    <mergeCell ref="S542:V542"/>
    <mergeCell ref="P496:R496"/>
    <mergeCell ref="L509:O509"/>
    <mergeCell ref="S357:V357"/>
    <mergeCell ref="W356:Z356"/>
    <mergeCell ref="S356:V356"/>
    <mergeCell ref="J470:M470"/>
    <mergeCell ref="R454:U454"/>
    <mergeCell ref="N449:Q449"/>
    <mergeCell ref="N444:Q445"/>
    <mergeCell ref="R449:U449"/>
    <mergeCell ref="R439:T439"/>
    <mergeCell ref="R444:U444"/>
    <mergeCell ref="P507:R507"/>
    <mergeCell ref="D509:K509"/>
    <mergeCell ref="J479:L480"/>
    <mergeCell ref="J483:L483"/>
    <mergeCell ref="P493:R493"/>
    <mergeCell ref="S495:U495"/>
    <mergeCell ref="S496:U496"/>
    <mergeCell ref="L497:O497"/>
    <mergeCell ref="J482:L482"/>
    <mergeCell ref="M484:O484"/>
    <mergeCell ref="H493:K493"/>
    <mergeCell ref="Z439:AA439"/>
    <mergeCell ref="Z438:AA438"/>
    <mergeCell ref="R470:U470"/>
    <mergeCell ref="P439:Q439"/>
    <mergeCell ref="R447:U447"/>
    <mergeCell ref="N452:Q452"/>
    <mergeCell ref="R462:U462"/>
    <mergeCell ref="R463:U463"/>
    <mergeCell ref="T428:V428"/>
    <mergeCell ref="R466:U466"/>
    <mergeCell ref="R467:U467"/>
    <mergeCell ref="J472:M472"/>
    <mergeCell ref="AB438:AD438"/>
    <mergeCell ref="K424:M424"/>
    <mergeCell ref="F438:G438"/>
    <mergeCell ref="Y424:Z424"/>
    <mergeCell ref="N424:P424"/>
    <mergeCell ref="Q426:S426"/>
    <mergeCell ref="I426:J426"/>
    <mergeCell ref="K426:M426"/>
    <mergeCell ref="Q427:S427"/>
    <mergeCell ref="J462:M463"/>
    <mergeCell ref="J464:M464"/>
    <mergeCell ref="J451:M451"/>
    <mergeCell ref="J448:M448"/>
    <mergeCell ref="J446:M446"/>
    <mergeCell ref="R452:U452"/>
    <mergeCell ref="N451:Q451"/>
    <mergeCell ref="N446:Q446"/>
    <mergeCell ref="N447:Q447"/>
    <mergeCell ref="N453:Q453"/>
    <mergeCell ref="N455:Q455"/>
    <mergeCell ref="R445:U445"/>
    <mergeCell ref="R453:U453"/>
    <mergeCell ref="N462:Q463"/>
    <mergeCell ref="N464:Q464"/>
    <mergeCell ref="N454:Q454"/>
    <mergeCell ref="R446:U446"/>
    <mergeCell ref="R438:T438"/>
    <mergeCell ref="Q428:S428"/>
    <mergeCell ref="G426:H426"/>
    <mergeCell ref="T426:V426"/>
    <mergeCell ref="N426:P426"/>
    <mergeCell ref="A325:B325"/>
    <mergeCell ref="AA369:AD369"/>
    <mergeCell ref="AA370:AD370"/>
    <mergeCell ref="U385:AB385"/>
    <mergeCell ref="AA368:AD368"/>
    <mergeCell ref="S366:V366"/>
    <mergeCell ref="S367:V367"/>
    <mergeCell ref="W366:Z366"/>
    <mergeCell ref="S370:V370"/>
    <mergeCell ref="S371:V371"/>
    <mergeCell ref="W368:Z368"/>
    <mergeCell ref="AA423:AB423"/>
    <mergeCell ref="AA422:AB422"/>
    <mergeCell ref="Y422:Z422"/>
    <mergeCell ref="Q422:S422"/>
    <mergeCell ref="T422:V422"/>
    <mergeCell ref="Y420:Z421"/>
    <mergeCell ref="Y398:AA398"/>
    <mergeCell ref="Y396:AA397"/>
    <mergeCell ref="N422:P422"/>
    <mergeCell ref="W422:X422"/>
    <mergeCell ref="W423:X423"/>
    <mergeCell ref="P405:R405"/>
    <mergeCell ref="Y423:Z423"/>
    <mergeCell ref="N420:P421"/>
    <mergeCell ref="V404:X404"/>
    <mergeCell ref="Y400:AA400"/>
    <mergeCell ref="S355:V355"/>
    <mergeCell ref="S369:V369"/>
    <mergeCell ref="AC423:AD423"/>
    <mergeCell ref="S361:V361"/>
    <mergeCell ref="D424:F424"/>
    <mergeCell ref="A424:C424"/>
    <mergeCell ref="S481:U481"/>
    <mergeCell ref="G619:J619"/>
    <mergeCell ref="G618:J618"/>
    <mergeCell ref="G617:J617"/>
    <mergeCell ref="B468:I468"/>
    <mergeCell ref="J465:M465"/>
    <mergeCell ref="B467:I467"/>
    <mergeCell ref="K618:N618"/>
    <mergeCell ref="J469:M469"/>
    <mergeCell ref="V617:X617"/>
    <mergeCell ref="W370:Z370"/>
    <mergeCell ref="P386:R386"/>
    <mergeCell ref="O374:O375"/>
    <mergeCell ref="P374:Q375"/>
    <mergeCell ref="W438:Y438"/>
    <mergeCell ref="N465:Q465"/>
    <mergeCell ref="N466:Q466"/>
    <mergeCell ref="R465:U465"/>
    <mergeCell ref="W420:X421"/>
    <mergeCell ref="P404:R404"/>
    <mergeCell ref="N429:P429"/>
    <mergeCell ref="K429:M429"/>
    <mergeCell ref="P438:Q438"/>
    <mergeCell ref="A438:E438"/>
    <mergeCell ref="F437:G437"/>
    <mergeCell ref="H438:J438"/>
    <mergeCell ref="K438:L438"/>
    <mergeCell ref="B455:H455"/>
    <mergeCell ref="C454:H454"/>
    <mergeCell ref="S623:U623"/>
    <mergeCell ref="K437:L437"/>
    <mergeCell ref="M438:O438"/>
    <mergeCell ref="AB624:AD624"/>
    <mergeCell ref="Y625:AA625"/>
    <mergeCell ref="Y623:AA623"/>
    <mergeCell ref="Y626:AA626"/>
    <mergeCell ref="Y622:AA622"/>
    <mergeCell ref="S622:U622"/>
    <mergeCell ref="Q637:T640"/>
    <mergeCell ref="M709:O709"/>
    <mergeCell ref="M710:O710"/>
    <mergeCell ref="J713:L713"/>
    <mergeCell ref="G708:I708"/>
    <mergeCell ref="Y655:AB655"/>
    <mergeCell ref="Y650:AB650"/>
    <mergeCell ref="Y637:AD637"/>
    <mergeCell ref="Y627:AA627"/>
    <mergeCell ref="Y673:AA674"/>
    <mergeCell ref="K647:M647"/>
    <mergeCell ref="K646:M646"/>
    <mergeCell ref="K651:M651"/>
    <mergeCell ref="K649:M649"/>
    <mergeCell ref="AC641:AD649"/>
    <mergeCell ref="V685:X685"/>
    <mergeCell ref="Y685:AA685"/>
    <mergeCell ref="AB684:AD684"/>
    <mergeCell ref="Y683:AA683"/>
    <mergeCell ref="U659:X659"/>
    <mergeCell ref="U661:X661"/>
    <mergeCell ref="AB683:AD683"/>
    <mergeCell ref="Y684:AA684"/>
    <mergeCell ref="V684:X684"/>
    <mergeCell ref="P708:R708"/>
    <mergeCell ref="P709:R709"/>
    <mergeCell ref="U657:X657"/>
    <mergeCell ref="H648:J648"/>
    <mergeCell ref="H657:J657"/>
    <mergeCell ref="K659:M659"/>
    <mergeCell ref="S675:U675"/>
    <mergeCell ref="J678:L678"/>
    <mergeCell ref="J683:L683"/>
    <mergeCell ref="J692:L692"/>
    <mergeCell ref="J681:L681"/>
    <mergeCell ref="J687:L687"/>
    <mergeCell ref="J691:L691"/>
    <mergeCell ref="M679:O679"/>
    <mergeCell ref="M691:O691"/>
    <mergeCell ref="P690:R690"/>
    <mergeCell ref="J689:L689"/>
    <mergeCell ref="M688:O688"/>
    <mergeCell ref="M680:O680"/>
    <mergeCell ref="P692:R692"/>
    <mergeCell ref="J684:L684"/>
    <mergeCell ref="J686:L686"/>
    <mergeCell ref="M687:O687"/>
    <mergeCell ref="V683:X683"/>
    <mergeCell ref="G685:I685"/>
    <mergeCell ref="G686:I686"/>
    <mergeCell ref="Q664:T664"/>
    <mergeCell ref="N665:P665"/>
    <mergeCell ref="N657:P657"/>
    <mergeCell ref="N656:P656"/>
    <mergeCell ref="N661:P661"/>
    <mergeCell ref="Q661:T661"/>
    <mergeCell ref="Q656:T656"/>
    <mergeCell ref="P678:R678"/>
    <mergeCell ref="A864:F864"/>
    <mergeCell ref="A859:F859"/>
    <mergeCell ref="A860:F860"/>
    <mergeCell ref="A861:F861"/>
    <mergeCell ref="A862:F862"/>
    <mergeCell ref="A863:F863"/>
    <mergeCell ref="H847:J847"/>
    <mergeCell ref="H846:J846"/>
    <mergeCell ref="A849:G849"/>
    <mergeCell ref="A848:G848"/>
    <mergeCell ref="A847:G847"/>
    <mergeCell ref="A845:G845"/>
    <mergeCell ref="H849:J849"/>
    <mergeCell ref="A731:C731"/>
    <mergeCell ref="D727:F727"/>
    <mergeCell ref="J688:L688"/>
    <mergeCell ref="M686:O686"/>
    <mergeCell ref="D731:F731"/>
    <mergeCell ref="A728:C728"/>
    <mergeCell ref="A727:C727"/>
    <mergeCell ref="A725:C725"/>
    <mergeCell ref="G688:I688"/>
    <mergeCell ref="G689:I689"/>
    <mergeCell ref="A713:C713"/>
    <mergeCell ref="D729:F729"/>
    <mergeCell ref="A729:C729"/>
    <mergeCell ref="G720:I720"/>
    <mergeCell ref="G718:I718"/>
    <mergeCell ref="D728:F728"/>
    <mergeCell ref="G719:I719"/>
    <mergeCell ref="A858:F858"/>
    <mergeCell ref="A857:F857"/>
    <mergeCell ref="H26:J26"/>
    <mergeCell ref="A856:J856"/>
    <mergeCell ref="A855:J855"/>
    <mergeCell ref="H848:J848"/>
    <mergeCell ref="A844:J844"/>
    <mergeCell ref="A328:B328"/>
    <mergeCell ref="K26:M26"/>
    <mergeCell ref="N26:P26"/>
    <mergeCell ref="E26:G26"/>
    <mergeCell ref="B466:I466"/>
    <mergeCell ref="J454:M454"/>
    <mergeCell ref="G428:H428"/>
    <mergeCell ref="F321:I321"/>
    <mergeCell ref="J323:L323"/>
    <mergeCell ref="A327:B327"/>
    <mergeCell ref="A324:B324"/>
    <mergeCell ref="G726:I726"/>
    <mergeCell ref="P699:R699"/>
    <mergeCell ref="G696:I696"/>
    <mergeCell ref="A693:F693"/>
    <mergeCell ref="D725:F725"/>
    <mergeCell ref="G725:I725"/>
    <mergeCell ref="A706:C707"/>
    <mergeCell ref="D706:F707"/>
    <mergeCell ref="D719:F719"/>
    <mergeCell ref="D711:F711"/>
    <mergeCell ref="G710:I710"/>
    <mergeCell ref="D721:F721"/>
    <mergeCell ref="J717:L717"/>
    <mergeCell ref="Q10:S10"/>
    <mergeCell ref="N8:P8"/>
    <mergeCell ref="Q11:S11"/>
    <mergeCell ref="Q12:S12"/>
    <mergeCell ref="H15:J15"/>
    <mergeCell ref="N20:P20"/>
    <mergeCell ref="K17:M17"/>
    <mergeCell ref="N17:P17"/>
    <mergeCell ref="K16:M16"/>
    <mergeCell ref="N19:P19"/>
    <mergeCell ref="H16:J16"/>
    <mergeCell ref="E16:G16"/>
    <mergeCell ref="E13:G13"/>
    <mergeCell ref="E14:G14"/>
    <mergeCell ref="E15:G15"/>
    <mergeCell ref="E17:G17"/>
    <mergeCell ref="K15:M15"/>
    <mergeCell ref="AB10:AD10"/>
    <mergeCell ref="W7:X7"/>
    <mergeCell ref="W8:X8"/>
    <mergeCell ref="AB8:AD8"/>
    <mergeCell ref="AB9:AD9"/>
    <mergeCell ref="Y10:AA10"/>
    <mergeCell ref="Q13:S13"/>
    <mergeCell ref="Q19:S19"/>
    <mergeCell ref="Q14:S14"/>
    <mergeCell ref="Q16:S16"/>
    <mergeCell ref="Q18:S18"/>
    <mergeCell ref="Y8:AA8"/>
    <mergeCell ref="T16:V16"/>
    <mergeCell ref="T14:V14"/>
    <mergeCell ref="T15:V15"/>
    <mergeCell ref="T12:V12"/>
    <mergeCell ref="E21:G21"/>
    <mergeCell ref="Q20:S20"/>
    <mergeCell ref="N21:P21"/>
    <mergeCell ref="E20:G20"/>
    <mergeCell ref="T21:V21"/>
    <mergeCell ref="AB11:AD11"/>
    <mergeCell ref="Y15:AA15"/>
    <mergeCell ref="W13:X13"/>
    <mergeCell ref="AB19:AD19"/>
    <mergeCell ref="AB16:AD16"/>
    <mergeCell ref="Y18:AA18"/>
    <mergeCell ref="AB18:AD18"/>
    <mergeCell ref="AB12:AD12"/>
    <mergeCell ref="Y12:AA12"/>
    <mergeCell ref="AB13:AD13"/>
    <mergeCell ref="AB14:AD14"/>
    <mergeCell ref="E5:M5"/>
    <mergeCell ref="N5:P6"/>
    <mergeCell ref="N7:P7"/>
    <mergeCell ref="H9:J9"/>
    <mergeCell ref="K9:M9"/>
    <mergeCell ref="A6:D6"/>
    <mergeCell ref="E6:G6"/>
    <mergeCell ref="H6:J6"/>
    <mergeCell ref="K6:M6"/>
    <mergeCell ref="A5:D5"/>
    <mergeCell ref="T4:X5"/>
    <mergeCell ref="Q4:S6"/>
    <mergeCell ref="A4:D4"/>
    <mergeCell ref="E4:P4"/>
    <mergeCell ref="AB4:AD5"/>
    <mergeCell ref="T6:V6"/>
    <mergeCell ref="AB6:AD6"/>
    <mergeCell ref="Y4:AA5"/>
    <mergeCell ref="AB7:AD7"/>
    <mergeCell ref="W6:X6"/>
    <mergeCell ref="Y7:AA7"/>
    <mergeCell ref="T7:V7"/>
    <mergeCell ref="Y6:AA6"/>
    <mergeCell ref="T8:V8"/>
    <mergeCell ref="Q7:S7"/>
    <mergeCell ref="Q8:S8"/>
    <mergeCell ref="T13:V13"/>
    <mergeCell ref="T11:V11"/>
    <mergeCell ref="T9:V9"/>
    <mergeCell ref="T10:V10"/>
    <mergeCell ref="T17:V17"/>
    <mergeCell ref="W17:X17"/>
    <mergeCell ref="W12:X12"/>
    <mergeCell ref="W14:X14"/>
    <mergeCell ref="A7:D7"/>
    <mergeCell ref="E7:G7"/>
    <mergeCell ref="H7:J7"/>
    <mergeCell ref="K7:M7"/>
    <mergeCell ref="A8:D8"/>
    <mergeCell ref="E10:G10"/>
    <mergeCell ref="H10:J10"/>
    <mergeCell ref="K10:M10"/>
    <mergeCell ref="A9:D9"/>
    <mergeCell ref="A10:D10"/>
    <mergeCell ref="E9:G9"/>
    <mergeCell ref="H8:J8"/>
    <mergeCell ref="K8:M8"/>
    <mergeCell ref="E8:G8"/>
    <mergeCell ref="A11:D11"/>
    <mergeCell ref="A12:D12"/>
    <mergeCell ref="A13:D13"/>
    <mergeCell ref="A14:D14"/>
    <mergeCell ref="A15:D15"/>
    <mergeCell ref="A16:D16"/>
    <mergeCell ref="A17:D17"/>
    <mergeCell ref="N14:P14"/>
    <mergeCell ref="N11:P11"/>
    <mergeCell ref="N16:P16"/>
    <mergeCell ref="T24:V24"/>
    <mergeCell ref="E24:G24"/>
    <mergeCell ref="H24:J24"/>
    <mergeCell ref="N23:P23"/>
    <mergeCell ref="Q23:S23"/>
    <mergeCell ref="T23:V23"/>
    <mergeCell ref="Q24:S24"/>
    <mergeCell ref="H23:J23"/>
    <mergeCell ref="K24:M24"/>
    <mergeCell ref="N24:P24"/>
    <mergeCell ref="T18:V18"/>
    <mergeCell ref="W18:X18"/>
    <mergeCell ref="Q17:S17"/>
    <mergeCell ref="Q21:S21"/>
    <mergeCell ref="T19:V19"/>
    <mergeCell ref="T20:V20"/>
    <mergeCell ref="W20:X20"/>
    <mergeCell ref="W19:X19"/>
    <mergeCell ref="N22:P22"/>
    <mergeCell ref="K22:M22"/>
    <mergeCell ref="W24:X24"/>
    <mergeCell ref="T22:V22"/>
    <mergeCell ref="E22:G22"/>
    <mergeCell ref="E19:G19"/>
    <mergeCell ref="K18:M18"/>
    <mergeCell ref="H19:J19"/>
    <mergeCell ref="E18:G18"/>
    <mergeCell ref="H20:J20"/>
    <mergeCell ref="K20:M20"/>
    <mergeCell ref="K19:M19"/>
    <mergeCell ref="H18:J18"/>
    <mergeCell ref="N18:P18"/>
    <mergeCell ref="T26:V26"/>
    <mergeCell ref="W26:X26"/>
    <mergeCell ref="Q27:S27"/>
    <mergeCell ref="Q25:S25"/>
    <mergeCell ref="Q28:S28"/>
    <mergeCell ref="T28:V28"/>
    <mergeCell ref="T27:V27"/>
    <mergeCell ref="T25:V25"/>
    <mergeCell ref="N25:P25"/>
    <mergeCell ref="G262:I262"/>
    <mergeCell ref="G278:I278"/>
    <mergeCell ref="J263:L263"/>
    <mergeCell ref="J272:L272"/>
    <mergeCell ref="J276:L276"/>
    <mergeCell ref="G264:I264"/>
    <mergeCell ref="J270:L270"/>
    <mergeCell ref="J271:L271"/>
    <mergeCell ref="G275:I275"/>
    <mergeCell ref="G276:I276"/>
    <mergeCell ref="G272:I272"/>
    <mergeCell ref="G273:I273"/>
    <mergeCell ref="G270:I270"/>
    <mergeCell ref="N31:P31"/>
    <mergeCell ref="H28:J28"/>
    <mergeCell ref="K30:M30"/>
    <mergeCell ref="H29:J29"/>
    <mergeCell ref="K31:M31"/>
    <mergeCell ref="N28:P28"/>
    <mergeCell ref="K29:M29"/>
    <mergeCell ref="H30:J30"/>
    <mergeCell ref="G261:I261"/>
    <mergeCell ref="G250:I250"/>
    <mergeCell ref="S358:V358"/>
    <mergeCell ref="S329:U329"/>
    <mergeCell ref="V325:X325"/>
    <mergeCell ref="A329:B329"/>
    <mergeCell ref="C329:E329"/>
    <mergeCell ref="A330:B330"/>
    <mergeCell ref="C330:E330"/>
    <mergeCell ref="A332:B332"/>
    <mergeCell ref="A339:A349"/>
    <mergeCell ref="C342:G342"/>
    <mergeCell ref="F332:I332"/>
    <mergeCell ref="A338:J338"/>
    <mergeCell ref="D354:I354"/>
    <mergeCell ref="H353:J353"/>
    <mergeCell ref="C353:G353"/>
    <mergeCell ref="K347:N347"/>
    <mergeCell ref="B350:B353"/>
    <mergeCell ref="C347:I347"/>
    <mergeCell ref="C346:I346"/>
    <mergeCell ref="C348:I348"/>
    <mergeCell ref="K349:N349"/>
    <mergeCell ref="C351:G351"/>
    <mergeCell ref="C350:J350"/>
    <mergeCell ref="C349:I349"/>
    <mergeCell ref="H352:J352"/>
    <mergeCell ref="K343:N343"/>
    <mergeCell ref="O342:R342"/>
    <mergeCell ref="C328:E328"/>
    <mergeCell ref="A326:B326"/>
    <mergeCell ref="C352:G352"/>
    <mergeCell ref="H351:J351"/>
    <mergeCell ref="K353:N353"/>
    <mergeCell ref="K355:N355"/>
    <mergeCell ref="F435:J436"/>
    <mergeCell ref="M437:O437"/>
    <mergeCell ref="G429:H429"/>
    <mergeCell ref="D451:H451"/>
    <mergeCell ref="D355:I355"/>
    <mergeCell ref="B354:B356"/>
    <mergeCell ref="C359:I359"/>
    <mergeCell ref="D356:I356"/>
    <mergeCell ref="C358:I358"/>
    <mergeCell ref="J450:M450"/>
    <mergeCell ref="G410:I410"/>
    <mergeCell ref="K356:N356"/>
    <mergeCell ref="K362:N362"/>
    <mergeCell ref="K368:N368"/>
    <mergeCell ref="D405:F405"/>
    <mergeCell ref="G405:I405"/>
    <mergeCell ref="A412:C412"/>
    <mergeCell ref="D412:F412"/>
    <mergeCell ref="K354:N354"/>
    <mergeCell ref="O364:R364"/>
    <mergeCell ref="I428:J428"/>
    <mergeCell ref="N450:Q450"/>
    <mergeCell ref="N448:Q448"/>
    <mergeCell ref="R448:U448"/>
    <mergeCell ref="N427:P427"/>
    <mergeCell ref="S403:U403"/>
    <mergeCell ref="S362:V362"/>
    <mergeCell ref="C360:I360"/>
    <mergeCell ref="D398:F398"/>
    <mergeCell ref="A398:C399"/>
    <mergeCell ref="G394:I397"/>
    <mergeCell ref="A290:C290"/>
    <mergeCell ref="A283:C283"/>
    <mergeCell ref="A312:E312"/>
    <mergeCell ref="A313:B313"/>
    <mergeCell ref="A305:C305"/>
    <mergeCell ref="D305:F305"/>
    <mergeCell ref="D302:F302"/>
    <mergeCell ref="A304:C304"/>
    <mergeCell ref="D304:F304"/>
    <mergeCell ref="A310:E310"/>
    <mergeCell ref="F313:I313"/>
    <mergeCell ref="G305:I305"/>
    <mergeCell ref="G299:I299"/>
    <mergeCell ref="G294:I294"/>
    <mergeCell ref="G301:I301"/>
    <mergeCell ref="F315:I315"/>
    <mergeCell ref="D279:F279"/>
    <mergeCell ref="D280:F280"/>
    <mergeCell ref="D282:F282"/>
    <mergeCell ref="D281:F281"/>
    <mergeCell ref="G282:I282"/>
    <mergeCell ref="D288:F288"/>
    <mergeCell ref="D297:F297"/>
    <mergeCell ref="D290:F290"/>
    <mergeCell ref="G290:I290"/>
    <mergeCell ref="A289:C289"/>
    <mergeCell ref="D289:F289"/>
    <mergeCell ref="H22:J22"/>
    <mergeCell ref="E27:G27"/>
    <mergeCell ref="H27:J27"/>
    <mergeCell ref="A22:D22"/>
    <mergeCell ref="A266:C266"/>
    <mergeCell ref="D264:F264"/>
    <mergeCell ref="D261:F261"/>
    <mergeCell ref="D258:F258"/>
    <mergeCell ref="A262:C262"/>
    <mergeCell ref="A265:C265"/>
    <mergeCell ref="D265:F265"/>
    <mergeCell ref="A260:C260"/>
    <mergeCell ref="A258:C258"/>
    <mergeCell ref="A256:C256"/>
    <mergeCell ref="A257:C257"/>
    <mergeCell ref="D274:F274"/>
    <mergeCell ref="D278:F278"/>
    <mergeCell ref="A276:C276"/>
    <mergeCell ref="A269:C269"/>
    <mergeCell ref="A263:C263"/>
    <mergeCell ref="A268:C268"/>
    <mergeCell ref="A264:C264"/>
    <mergeCell ref="A272:C272"/>
    <mergeCell ref="A274:C274"/>
    <mergeCell ref="D266:F266"/>
    <mergeCell ref="D259:F259"/>
    <mergeCell ref="G260:I260"/>
    <mergeCell ref="A259:C259"/>
    <mergeCell ref="D260:F260"/>
    <mergeCell ref="G259:I259"/>
    <mergeCell ref="A245:C245"/>
    <mergeCell ref="D245:F245"/>
    <mergeCell ref="D276:F276"/>
    <mergeCell ref="A281:C281"/>
    <mergeCell ref="D283:F283"/>
    <mergeCell ref="A23:D23"/>
    <mergeCell ref="D255:F255"/>
    <mergeCell ref="D254:F254"/>
    <mergeCell ref="A251:C251"/>
    <mergeCell ref="A247:C247"/>
    <mergeCell ref="D249:F249"/>
    <mergeCell ref="B239:E239"/>
    <mergeCell ref="G254:I254"/>
    <mergeCell ref="G255:I255"/>
    <mergeCell ref="G253:I253"/>
    <mergeCell ref="A254:C254"/>
    <mergeCell ref="A253:C253"/>
    <mergeCell ref="A246:C246"/>
    <mergeCell ref="D246:F246"/>
    <mergeCell ref="D263:F263"/>
    <mergeCell ref="H25:J25"/>
    <mergeCell ref="D270:F270"/>
    <mergeCell ref="D269:F269"/>
    <mergeCell ref="A275:C275"/>
    <mergeCell ref="A270:C270"/>
    <mergeCell ref="A267:C267"/>
    <mergeCell ref="G247:I247"/>
    <mergeCell ref="D262:F262"/>
    <mergeCell ref="D273:F273"/>
    <mergeCell ref="D272:F272"/>
    <mergeCell ref="A273:C273"/>
    <mergeCell ref="G267:I267"/>
    <mergeCell ref="G268:I268"/>
    <mergeCell ref="A154:C154"/>
    <mergeCell ref="A18:D18"/>
    <mergeCell ref="A19:D19"/>
    <mergeCell ref="A31:D31"/>
    <mergeCell ref="A27:D27"/>
    <mergeCell ref="A24:D24"/>
    <mergeCell ref="E30:G30"/>
    <mergeCell ref="E31:G31"/>
    <mergeCell ref="A32:D32"/>
    <mergeCell ref="A33:D33"/>
    <mergeCell ref="A25:D25"/>
    <mergeCell ref="A28:D28"/>
    <mergeCell ref="A26:D26"/>
    <mergeCell ref="E29:G29"/>
    <mergeCell ref="E28:G28"/>
    <mergeCell ref="A30:D30"/>
    <mergeCell ref="E23:G23"/>
    <mergeCell ref="E25:G25"/>
    <mergeCell ref="A29:D29"/>
    <mergeCell ref="A21:D21"/>
    <mergeCell ref="A20:D20"/>
    <mergeCell ref="AB315:AD315"/>
    <mergeCell ref="S317:U317"/>
    <mergeCell ref="S314:U314"/>
    <mergeCell ref="AB319:AD319"/>
    <mergeCell ref="Y318:AA318"/>
    <mergeCell ref="Y316:AA316"/>
    <mergeCell ref="AB316:AD316"/>
    <mergeCell ref="Y317:AA317"/>
    <mergeCell ref="V317:X317"/>
    <mergeCell ref="Y321:AA321"/>
    <mergeCell ref="V321:X321"/>
    <mergeCell ref="V318:X318"/>
    <mergeCell ref="AB321:AD321"/>
    <mergeCell ref="AB313:AD313"/>
    <mergeCell ref="S315:U315"/>
    <mergeCell ref="G274:I274"/>
    <mergeCell ref="G271:I271"/>
    <mergeCell ref="G292:I292"/>
    <mergeCell ref="J320:L320"/>
    <mergeCell ref="J318:L318"/>
    <mergeCell ref="V297:X297"/>
    <mergeCell ref="Z291:AC291"/>
    <mergeCell ref="Z294:AC294"/>
    <mergeCell ref="J305:L305"/>
    <mergeCell ref="Z305:AC305"/>
    <mergeCell ref="Z304:AC304"/>
    <mergeCell ref="M304:O304"/>
    <mergeCell ref="Y311:AA312"/>
    <mergeCell ref="AB311:AD312"/>
    <mergeCell ref="M306:O306"/>
    <mergeCell ref="V310:AD310"/>
    <mergeCell ref="S306:U306"/>
    <mergeCell ref="AM313:AO313"/>
    <mergeCell ref="AM314:AO314"/>
    <mergeCell ref="AM315:AO315"/>
    <mergeCell ref="AM316:AO316"/>
    <mergeCell ref="AK313:AL313"/>
    <mergeCell ref="AK314:AL314"/>
    <mergeCell ref="AK315:AL315"/>
    <mergeCell ref="AK316:AL316"/>
    <mergeCell ref="AK323:AL323"/>
    <mergeCell ref="AK324:AL324"/>
    <mergeCell ref="P325:R325"/>
    <mergeCell ref="V330:X330"/>
    <mergeCell ref="S328:U328"/>
    <mergeCell ref="V324:X324"/>
    <mergeCell ref="AK329:AL329"/>
    <mergeCell ref="AK325:AL325"/>
    <mergeCell ref="AK326:AL326"/>
    <mergeCell ref="AK327:AL327"/>
    <mergeCell ref="AK328:AL328"/>
    <mergeCell ref="V327:X327"/>
    <mergeCell ref="V323:X323"/>
    <mergeCell ref="AK321:AL321"/>
    <mergeCell ref="AK322:AL322"/>
    <mergeCell ref="P320:R320"/>
    <mergeCell ref="P322:R322"/>
    <mergeCell ref="Y313:AA313"/>
    <mergeCell ref="V314:X314"/>
    <mergeCell ref="V315:X315"/>
    <mergeCell ref="V329:X329"/>
    <mergeCell ref="Y325:AA325"/>
    <mergeCell ref="AK317:AL317"/>
    <mergeCell ref="AK318:AL318"/>
    <mergeCell ref="AM330:AO330"/>
    <mergeCell ref="AM321:AO321"/>
    <mergeCell ref="AM322:AO322"/>
    <mergeCell ref="AM323:AO323"/>
    <mergeCell ref="AM324:AO324"/>
    <mergeCell ref="AM327:AO327"/>
    <mergeCell ref="AM329:AO329"/>
    <mergeCell ref="AM325:AO325"/>
    <mergeCell ref="AM326:AO326"/>
    <mergeCell ref="AM317:AO317"/>
    <mergeCell ref="AM318:AO318"/>
    <mergeCell ref="AM319:AO319"/>
    <mergeCell ref="AM320:AO320"/>
    <mergeCell ref="AM328:AO328"/>
    <mergeCell ref="AK319:AL319"/>
    <mergeCell ref="AK320:AL320"/>
    <mergeCell ref="M320:O320"/>
    <mergeCell ref="M321:O321"/>
    <mergeCell ref="M326:O326"/>
    <mergeCell ref="M323:O323"/>
    <mergeCell ref="M327:O327"/>
    <mergeCell ref="M325:O325"/>
    <mergeCell ref="M324:O324"/>
    <mergeCell ref="S325:U325"/>
    <mergeCell ref="M329:O329"/>
    <mergeCell ref="AB325:AD325"/>
    <mergeCell ref="P326:R326"/>
    <mergeCell ref="AK332:AL332"/>
    <mergeCell ref="J330:L330"/>
    <mergeCell ref="P327:R327"/>
    <mergeCell ref="P328:R328"/>
    <mergeCell ref="P330:R330"/>
    <mergeCell ref="J328:L328"/>
    <mergeCell ref="J329:L329"/>
    <mergeCell ref="AK330:AL330"/>
    <mergeCell ref="J332:L332"/>
    <mergeCell ref="C341:G341"/>
    <mergeCell ref="H340:J340"/>
    <mergeCell ref="H341:J341"/>
    <mergeCell ref="D343:I343"/>
    <mergeCell ref="F328:I328"/>
    <mergeCell ref="Y332:AA332"/>
    <mergeCell ref="S330:U330"/>
    <mergeCell ref="O337:R338"/>
    <mergeCell ref="AA341:AD341"/>
    <mergeCell ref="W341:Z341"/>
    <mergeCell ref="P332:R332"/>
    <mergeCell ref="K340:N340"/>
    <mergeCell ref="O339:R339"/>
    <mergeCell ref="K339:N339"/>
    <mergeCell ref="M332:O332"/>
    <mergeCell ref="C332:E332"/>
    <mergeCell ref="A337:J337"/>
    <mergeCell ref="A331:B331"/>
    <mergeCell ref="C331:E331"/>
    <mergeCell ref="O340:R340"/>
    <mergeCell ref="B343:B345"/>
    <mergeCell ref="K345:N345"/>
    <mergeCell ref="K337:N338"/>
    <mergeCell ref="K359:N359"/>
    <mergeCell ref="M404:O404"/>
    <mergeCell ref="P401:R401"/>
    <mergeCell ref="C357:I357"/>
    <mergeCell ref="O370:R370"/>
    <mergeCell ref="K370:N370"/>
    <mergeCell ref="G404:I404"/>
    <mergeCell ref="G398:I398"/>
    <mergeCell ref="P479:R480"/>
    <mergeCell ref="J471:M471"/>
    <mergeCell ref="J473:M473"/>
    <mergeCell ref="N473:Q473"/>
    <mergeCell ref="N474:Q474"/>
    <mergeCell ref="M479:O480"/>
    <mergeCell ref="J474:M474"/>
    <mergeCell ref="G537:J537"/>
    <mergeCell ref="P499:R499"/>
    <mergeCell ref="P500:R500"/>
    <mergeCell ref="G521:I521"/>
    <mergeCell ref="P524:R524"/>
    <mergeCell ref="G522:I522"/>
    <mergeCell ref="R464:U464"/>
    <mergeCell ref="N468:Q468"/>
    <mergeCell ref="N467:Q467"/>
    <mergeCell ref="A419:Z419"/>
    <mergeCell ref="H439:J439"/>
    <mergeCell ref="D450:H450"/>
    <mergeCell ref="B448:H448"/>
    <mergeCell ref="C449:H449"/>
    <mergeCell ref="J444:M445"/>
    <mergeCell ref="M439:O439"/>
    <mergeCell ref="K439:L439"/>
    <mergeCell ref="A561:F561"/>
    <mergeCell ref="A557:F557"/>
    <mergeCell ref="A560:F560"/>
    <mergeCell ref="G556:J556"/>
    <mergeCell ref="G579:J579"/>
    <mergeCell ref="G584:J584"/>
    <mergeCell ref="G574:J574"/>
    <mergeCell ref="G581:J581"/>
    <mergeCell ref="G585:J585"/>
    <mergeCell ref="G576:J576"/>
    <mergeCell ref="G578:J578"/>
    <mergeCell ref="G570:J570"/>
    <mergeCell ref="G412:I412"/>
    <mergeCell ref="D410:F410"/>
    <mergeCell ref="AE32:AF32"/>
    <mergeCell ref="AH32:AJ32"/>
    <mergeCell ref="AK33:AM33"/>
    <mergeCell ref="AM332:AO332"/>
    <mergeCell ref="S339:V339"/>
    <mergeCell ref="G568:J568"/>
    <mergeCell ref="S345:V345"/>
    <mergeCell ref="S332:U332"/>
    <mergeCell ref="S344:V344"/>
    <mergeCell ref="K346:N346"/>
    <mergeCell ref="G583:J583"/>
    <mergeCell ref="A573:F573"/>
    <mergeCell ref="A579:F579"/>
    <mergeCell ref="A577:F577"/>
    <mergeCell ref="A576:F576"/>
    <mergeCell ref="A574:F574"/>
    <mergeCell ref="V332:X332"/>
    <mergeCell ref="S337:V338"/>
    <mergeCell ref="G586:J586"/>
    <mergeCell ref="G580:J580"/>
    <mergeCell ref="G577:J577"/>
    <mergeCell ref="S340:V340"/>
    <mergeCell ref="O345:R345"/>
    <mergeCell ref="G546:J546"/>
    <mergeCell ref="A444:I446"/>
    <mergeCell ref="A404:C405"/>
    <mergeCell ref="K423:M423"/>
    <mergeCell ref="H437:J437"/>
    <mergeCell ref="O350:R350"/>
    <mergeCell ref="K350:N350"/>
    <mergeCell ref="C371:I371"/>
    <mergeCell ref="F439:G439"/>
    <mergeCell ref="J455:M455"/>
    <mergeCell ref="A465:I465"/>
    <mergeCell ref="A462:I464"/>
    <mergeCell ref="J468:M468"/>
    <mergeCell ref="J447:M447"/>
    <mergeCell ref="J467:M467"/>
    <mergeCell ref="J466:M466"/>
    <mergeCell ref="K352:N352"/>
    <mergeCell ref="S352:V352"/>
    <mergeCell ref="A410:C410"/>
    <mergeCell ref="U410:Y411"/>
    <mergeCell ref="S341:V341"/>
    <mergeCell ref="O371:R371"/>
    <mergeCell ref="O376:O377"/>
    <mergeCell ref="A411:C411"/>
    <mergeCell ref="D411:F411"/>
    <mergeCell ref="G411:I411"/>
    <mergeCell ref="A422:C422"/>
    <mergeCell ref="A542:F542"/>
    <mergeCell ref="A437:E437"/>
    <mergeCell ref="D453:H453"/>
    <mergeCell ref="D512:K512"/>
    <mergeCell ref="G540:J540"/>
    <mergeCell ref="G541:J541"/>
    <mergeCell ref="G542:J542"/>
    <mergeCell ref="A540:F540"/>
    <mergeCell ref="A541:F541"/>
    <mergeCell ref="I427:J427"/>
    <mergeCell ref="G427:H427"/>
    <mergeCell ref="I420:J421"/>
    <mergeCell ref="A435:E435"/>
    <mergeCell ref="I425:J425"/>
    <mergeCell ref="D425:F425"/>
    <mergeCell ref="A425:C425"/>
    <mergeCell ref="D428:F428"/>
    <mergeCell ref="A429:C429"/>
    <mergeCell ref="I424:J424"/>
    <mergeCell ref="A512:C514"/>
    <mergeCell ref="J449:M449"/>
    <mergeCell ref="A439:E439"/>
    <mergeCell ref="D452:H452"/>
    <mergeCell ref="J453:M453"/>
    <mergeCell ref="I429:J429"/>
    <mergeCell ref="A491:G492"/>
    <mergeCell ref="J522:L522"/>
    <mergeCell ref="C469:I469"/>
    <mergeCell ref="J452:M452"/>
    <mergeCell ref="A539:F539"/>
    <mergeCell ref="E513:K513"/>
    <mergeCell ref="C500:G500"/>
  </mergeCells>
  <phoneticPr fontId="3"/>
  <printOptions horizontalCentered="1"/>
  <pageMargins left="0.78740157480314965" right="0.78740157480314965" top="0.78740157480314965" bottom="0.59055118110236227" header="0.51181102362204722" footer="0.39370078740157483"/>
  <pageSetup paperSize="9" scale="91" firstPageNumber="14" orientation="portrait" useFirstPageNumber="1" r:id="rId3"/>
  <headerFooter alignWithMargins="0">
    <oddFooter>&amp;C&amp;10- &amp;P -</oddFooter>
  </headerFooter>
  <rowBreaks count="19" manualBreakCount="19">
    <brk id="41" max="29" man="1"/>
    <brk id="107" max="29" man="1"/>
    <brk id="173" max="29" man="1"/>
    <brk id="240" max="29" man="1"/>
    <brk id="307" max="29" man="1"/>
    <brk id="334" max="29" man="1"/>
    <brk id="382" max="29" man="1"/>
    <brk id="406" max="29" man="1"/>
    <brk id="432" max="29" man="1"/>
    <brk id="476" max="29" man="1"/>
    <brk id="504" max="29" man="1"/>
    <brk id="548" max="29" man="1"/>
    <brk id="594" max="29" man="1"/>
    <brk id="634" max="29" man="1"/>
    <brk id="669" max="29" man="1"/>
    <brk id="702" max="29" man="1"/>
    <brk id="734" max="29" man="1"/>
    <brk id="787" max="29" man="1"/>
    <brk id="840" max="2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国勢調査</vt:lpstr>
      <vt:lpstr>国勢調査!Print_Area</vt:lpstr>
    </vt:vector>
  </TitlesOfParts>
  <Company>京田辺市役所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972</dc:creator>
  <cp:lastModifiedBy>京田辺市役所</cp:lastModifiedBy>
  <cp:lastPrinted>2022-03-15T09:21:02Z</cp:lastPrinted>
  <dcterms:created xsi:type="dcterms:W3CDTF">2006-12-15T04:23:37Z</dcterms:created>
  <dcterms:modified xsi:type="dcterms:W3CDTF">2022-03-16T02:27:06Z</dcterms:modified>
</cp:coreProperties>
</file>