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2年\99_原稿\"/>
    </mc:Choice>
  </mc:AlternateContent>
  <bookViews>
    <workbookView xWindow="-15" yWindow="-15" windowWidth="14415" windowHeight="12435"/>
  </bookViews>
  <sheets>
    <sheet name="人口" sheetId="1" r:id="rId1"/>
  </sheets>
  <definedNames>
    <definedName name="_xlnm.Print_Area" localSheetId="0">人口!$A$1:$AH$496</definedName>
    <definedName name="Z_4898480C_2301_48DE_9560_2E924B837A40_.wvu.PrintArea" localSheetId="0" hidden="1">人口!$A$1:$AG$494</definedName>
  </definedNames>
  <calcPr calcId="152511"/>
  <customWorkbookViews>
    <customWorkbookView name="972 - 個人用ビュー" guid="{4898480C-2301-48DE-9560-2E924B837A40}" mergeInterval="0" personalView="1" maximized="1" windowWidth="1020" windowHeight="579" activeSheetId="1" showComments="commNone"/>
  </customWorkbookViews>
</workbook>
</file>

<file path=xl/calcChain.xml><?xml version="1.0" encoding="utf-8"?>
<calcChain xmlns="http://schemas.openxmlformats.org/spreadsheetml/2006/main">
  <c r="V86" i="1" l="1"/>
  <c r="V88" i="1"/>
  <c r="S103" i="1" l="1"/>
  <c r="J79" i="1"/>
  <c r="M79" i="1"/>
  <c r="P79" i="1"/>
  <c r="S79" i="1"/>
  <c r="G79" i="1"/>
  <c r="D79" i="1"/>
  <c r="V91" i="1"/>
  <c r="V82" i="1"/>
  <c r="V83" i="1"/>
  <c r="V84" i="1"/>
  <c r="V85" i="1"/>
  <c r="V79" i="1"/>
  <c r="V89" i="1"/>
  <c r="V90" i="1"/>
  <c r="V81" i="1"/>
  <c r="V80" i="1"/>
  <c r="S91" i="1"/>
  <c r="S82" i="1"/>
  <c r="S83" i="1"/>
  <c r="S84" i="1"/>
  <c r="S85" i="1"/>
  <c r="S86" i="1"/>
  <c r="S88" i="1"/>
  <c r="S89" i="1"/>
  <c r="S90" i="1"/>
  <c r="S81" i="1"/>
  <c r="S80" i="1"/>
  <c r="J83" i="1"/>
  <c r="J84" i="1"/>
  <c r="J85" i="1"/>
  <c r="J86" i="1"/>
  <c r="J87" i="1"/>
  <c r="J88" i="1"/>
  <c r="J89" i="1"/>
  <c r="J90" i="1"/>
  <c r="J91" i="1"/>
  <c r="J81" i="1"/>
  <c r="J82" i="1"/>
  <c r="J80" i="1"/>
  <c r="AD71" i="1"/>
  <c r="Z71" i="1"/>
  <c r="V71" i="1"/>
  <c r="N483" i="1" l="1"/>
  <c r="J436" i="1"/>
  <c r="F458" i="1"/>
  <c r="F483" i="1" l="1"/>
  <c r="M366" i="1"/>
  <c r="I366" i="1"/>
  <c r="E366" i="1"/>
  <c r="AD424" i="1"/>
  <c r="Z424" i="1"/>
  <c r="AD418" i="1"/>
  <c r="Z418" i="1"/>
  <c r="M424" i="1"/>
  <c r="I424" i="1"/>
  <c r="M418" i="1"/>
  <c r="I418" i="1"/>
  <c r="AD409" i="1"/>
  <c r="Z409" i="1"/>
  <c r="AD403" i="1"/>
  <c r="Z403" i="1"/>
  <c r="AD397" i="1"/>
  <c r="Z397" i="1"/>
  <c r="AD391" i="1"/>
  <c r="Z391" i="1"/>
  <c r="AD385" i="1"/>
  <c r="Z385" i="1"/>
  <c r="AD379" i="1"/>
  <c r="Z379" i="1"/>
  <c r="AD373" i="1"/>
  <c r="Z373" i="1"/>
  <c r="AD367" i="1"/>
  <c r="Z367" i="1"/>
  <c r="M409" i="1"/>
  <c r="I409" i="1"/>
  <c r="M403" i="1"/>
  <c r="I403" i="1"/>
  <c r="M397" i="1"/>
  <c r="I397" i="1"/>
  <c r="M391" i="1"/>
  <c r="I391" i="1"/>
  <c r="M385" i="1"/>
  <c r="I385" i="1"/>
  <c r="M379" i="1"/>
  <c r="I379" i="1"/>
  <c r="M373" i="1"/>
  <c r="M367" i="1"/>
  <c r="I373" i="1"/>
  <c r="I367" i="1"/>
  <c r="E368" i="1"/>
  <c r="E367" i="1"/>
  <c r="AD360" i="1" l="1"/>
  <c r="AD359" i="1"/>
  <c r="AD313" i="1"/>
  <c r="AD314" i="1"/>
  <c r="AD315" i="1"/>
  <c r="AD316" i="1"/>
  <c r="AD317" i="1"/>
  <c r="AD318" i="1"/>
  <c r="AD319" i="1"/>
  <c r="AD320" i="1"/>
  <c r="AD321" i="1"/>
  <c r="AD322" i="1"/>
  <c r="AD323" i="1"/>
  <c r="AD324" i="1"/>
  <c r="AD325" i="1"/>
  <c r="AD326" i="1"/>
  <c r="AD327" i="1"/>
  <c r="AD328" i="1"/>
  <c r="AD329" i="1"/>
  <c r="AD330" i="1"/>
  <c r="AD331" i="1"/>
  <c r="AD332" i="1"/>
  <c r="AD333" i="1"/>
  <c r="AD334" i="1"/>
  <c r="AD335" i="1"/>
  <c r="AD336" i="1"/>
  <c r="AD337" i="1"/>
  <c r="AD338" i="1"/>
  <c r="AD339" i="1"/>
  <c r="AD340" i="1"/>
  <c r="AD341" i="1"/>
  <c r="AD342" i="1"/>
  <c r="AD343" i="1"/>
  <c r="AD344" i="1"/>
  <c r="AD345" i="1"/>
  <c r="AD346" i="1"/>
  <c r="AD347" i="1"/>
  <c r="AD348" i="1"/>
  <c r="AD349" i="1"/>
  <c r="AD350" i="1"/>
  <c r="AD351" i="1"/>
  <c r="AD352" i="1"/>
  <c r="AD353" i="1"/>
  <c r="AD354" i="1"/>
  <c r="AD355" i="1"/>
  <c r="AD356" i="1"/>
  <c r="AD357" i="1"/>
  <c r="AD358" i="1"/>
  <c r="AD312" i="1"/>
  <c r="AD311" i="1"/>
  <c r="K358" i="1"/>
  <c r="K257" i="1"/>
  <c r="K360" i="1"/>
  <c r="K359" i="1"/>
  <c r="K313" i="1"/>
  <c r="K314" i="1"/>
  <c r="K315" i="1"/>
  <c r="K316" i="1"/>
  <c r="K317" i="1"/>
  <c r="K318" i="1"/>
  <c r="K319" i="1"/>
  <c r="K320" i="1"/>
  <c r="K321" i="1"/>
  <c r="K322" i="1"/>
  <c r="K323" i="1"/>
  <c r="K324" i="1"/>
  <c r="K325" i="1"/>
  <c r="K326" i="1"/>
  <c r="K327" i="1"/>
  <c r="K328" i="1"/>
  <c r="K329" i="1"/>
  <c r="K330" i="1"/>
  <c r="K331" i="1"/>
  <c r="K332" i="1"/>
  <c r="K333" i="1"/>
  <c r="K334" i="1"/>
  <c r="K335" i="1"/>
  <c r="K336" i="1"/>
  <c r="K337" i="1"/>
  <c r="K338" i="1"/>
  <c r="K339" i="1"/>
  <c r="K340" i="1"/>
  <c r="K341" i="1"/>
  <c r="K342" i="1"/>
  <c r="K343" i="1"/>
  <c r="K344" i="1"/>
  <c r="K345" i="1"/>
  <c r="K346" i="1"/>
  <c r="K347" i="1"/>
  <c r="K348" i="1"/>
  <c r="K349" i="1"/>
  <c r="K350" i="1"/>
  <c r="K351" i="1"/>
  <c r="K352" i="1"/>
  <c r="K353" i="1"/>
  <c r="K354" i="1"/>
  <c r="K355" i="1"/>
  <c r="K356" i="1"/>
  <c r="K357" i="1"/>
  <c r="K312" i="1"/>
  <c r="K311" i="1"/>
  <c r="Y311" i="1"/>
  <c r="T311" i="1"/>
  <c r="O311" i="1"/>
  <c r="F311" i="1"/>
  <c r="AD256" i="1"/>
  <c r="K256" i="1"/>
  <c r="U175" i="1" l="1"/>
  <c r="U174" i="1"/>
  <c r="H173" i="1"/>
  <c r="U173" i="1"/>
  <c r="U176" i="1"/>
  <c r="U177" i="1"/>
  <c r="U178" i="1"/>
  <c r="U179" i="1"/>
  <c r="U180" i="1"/>
  <c r="U181" i="1"/>
  <c r="U182" i="1"/>
  <c r="U183" i="1"/>
  <c r="U184" i="1"/>
  <c r="U185" i="1"/>
  <c r="U186" i="1"/>
  <c r="U187" i="1"/>
  <c r="U188" i="1"/>
  <c r="U189" i="1"/>
  <c r="U190" i="1"/>
  <c r="U191" i="1"/>
  <c r="U192" i="1"/>
  <c r="U193" i="1"/>
  <c r="H174" i="1"/>
  <c r="H175" i="1"/>
  <c r="H176" i="1"/>
  <c r="H177" i="1"/>
  <c r="H178" i="1"/>
  <c r="H179" i="1"/>
  <c r="H180" i="1"/>
  <c r="H181" i="1"/>
  <c r="H182" i="1"/>
  <c r="H183" i="1"/>
  <c r="H184" i="1"/>
  <c r="H185" i="1"/>
  <c r="H186" i="1"/>
  <c r="H187" i="1"/>
  <c r="H188" i="1"/>
  <c r="H189" i="1"/>
  <c r="H190" i="1"/>
  <c r="H191" i="1"/>
  <c r="H192" i="1"/>
  <c r="H193" i="1"/>
  <c r="U131" i="1"/>
  <c r="U132" i="1"/>
  <c r="U133" i="1"/>
  <c r="U134" i="1"/>
  <c r="U135" i="1"/>
  <c r="U136" i="1"/>
  <c r="U137" i="1"/>
  <c r="U138" i="1"/>
  <c r="U139" i="1"/>
  <c r="U140" i="1"/>
  <c r="U141" i="1"/>
  <c r="U142" i="1"/>
  <c r="U143" i="1"/>
  <c r="U144" i="1"/>
  <c r="U145" i="1"/>
  <c r="U146" i="1"/>
  <c r="U147" i="1"/>
  <c r="U148" i="1"/>
  <c r="U149" i="1"/>
  <c r="U150" i="1"/>
  <c r="U151" i="1"/>
  <c r="U152" i="1"/>
  <c r="U153" i="1"/>
  <c r="U154" i="1"/>
  <c r="U155" i="1"/>
  <c r="U156" i="1"/>
  <c r="U157" i="1"/>
  <c r="U158" i="1"/>
  <c r="U159" i="1"/>
  <c r="U160" i="1"/>
  <c r="U161" i="1"/>
  <c r="U162" i="1"/>
  <c r="U163" i="1"/>
  <c r="U164" i="1"/>
  <c r="U165" i="1"/>
  <c r="U166" i="1"/>
  <c r="U167" i="1"/>
  <c r="U168" i="1"/>
  <c r="U169" i="1"/>
  <c r="U170" i="1"/>
  <c r="U130" i="1"/>
  <c r="U129" i="1"/>
  <c r="U125" i="1"/>
  <c r="U121" i="1"/>
  <c r="U122" i="1"/>
  <c r="U123" i="1"/>
  <c r="U120" i="1"/>
  <c r="H131" i="1"/>
  <c r="H132" i="1"/>
  <c r="H133" i="1"/>
  <c r="H134" i="1"/>
  <c r="H135" i="1"/>
  <c r="H136" i="1"/>
  <c r="H137" i="1"/>
  <c r="H138" i="1"/>
  <c r="H139" i="1"/>
  <c r="H140" i="1"/>
  <c r="H141" i="1"/>
  <c r="H142" i="1"/>
  <c r="H143" i="1"/>
  <c r="H144" i="1"/>
  <c r="H145" i="1"/>
  <c r="H146" i="1"/>
  <c r="H147" i="1"/>
  <c r="H148" i="1"/>
  <c r="H149" i="1"/>
  <c r="H150" i="1"/>
  <c r="H151" i="1"/>
  <c r="H152" i="1"/>
  <c r="H153" i="1"/>
  <c r="H154" i="1"/>
  <c r="H155" i="1"/>
  <c r="H156" i="1"/>
  <c r="H157" i="1"/>
  <c r="H158" i="1"/>
  <c r="H159" i="1"/>
  <c r="H160" i="1"/>
  <c r="H161" i="1"/>
  <c r="H162" i="1"/>
  <c r="H163" i="1"/>
  <c r="H164" i="1"/>
  <c r="H165" i="1"/>
  <c r="H166" i="1"/>
  <c r="H167" i="1"/>
  <c r="H168" i="1"/>
  <c r="H169" i="1"/>
  <c r="H170" i="1"/>
  <c r="H130" i="1"/>
  <c r="H129" i="1"/>
  <c r="H125" i="1"/>
  <c r="H121" i="1"/>
  <c r="H122" i="1"/>
  <c r="H123" i="1"/>
  <c r="H120" i="1"/>
  <c r="AD172" i="1"/>
  <c r="Z172" i="1"/>
  <c r="M172" i="1"/>
  <c r="Q172" i="1"/>
  <c r="AD119" i="1"/>
  <c r="Z119" i="1"/>
  <c r="Q119" i="1"/>
  <c r="M119" i="1"/>
  <c r="H112" i="1"/>
  <c r="AE79" i="1"/>
  <c r="AB79" i="1"/>
  <c r="Y79" i="1"/>
  <c r="U119" i="1" l="1"/>
  <c r="U172" i="1"/>
  <c r="H172" i="1"/>
  <c r="H119" i="1"/>
  <c r="AD305" i="1"/>
  <c r="K305" i="1"/>
  <c r="AD304" i="1"/>
  <c r="K304" i="1"/>
  <c r="AD303" i="1"/>
  <c r="K303" i="1"/>
  <c r="AD302" i="1"/>
  <c r="K302" i="1"/>
  <c r="AD301" i="1"/>
  <c r="K301" i="1"/>
  <c r="AD300" i="1"/>
  <c r="K300" i="1"/>
  <c r="AD299" i="1"/>
  <c r="K299" i="1"/>
  <c r="AD298" i="1"/>
  <c r="K298" i="1"/>
  <c r="AD297" i="1"/>
  <c r="K297" i="1"/>
  <c r="AD296" i="1"/>
  <c r="K296" i="1"/>
  <c r="AD295" i="1"/>
  <c r="K295" i="1"/>
  <c r="AD294" i="1"/>
  <c r="K294" i="1"/>
  <c r="AD293" i="1"/>
  <c r="K293" i="1"/>
  <c r="AD292" i="1"/>
  <c r="K292" i="1"/>
  <c r="AD291" i="1"/>
  <c r="K291" i="1"/>
  <c r="AD290" i="1"/>
  <c r="K290" i="1"/>
  <c r="AD289" i="1"/>
  <c r="K289" i="1"/>
  <c r="AD288" i="1"/>
  <c r="K288" i="1"/>
  <c r="AD287" i="1"/>
  <c r="K287" i="1"/>
  <c r="AD286" i="1"/>
  <c r="K286" i="1"/>
  <c r="AD285" i="1"/>
  <c r="K285" i="1"/>
  <c r="AD284" i="1"/>
  <c r="K284" i="1"/>
  <c r="AD283" i="1"/>
  <c r="K283" i="1"/>
  <c r="AD282" i="1"/>
  <c r="K282" i="1"/>
  <c r="AD281" i="1"/>
  <c r="K281" i="1"/>
  <c r="AD280" i="1"/>
  <c r="K280" i="1"/>
  <c r="AD279" i="1"/>
  <c r="K279" i="1"/>
  <c r="AD278" i="1"/>
  <c r="K278" i="1"/>
  <c r="AD277" i="1"/>
  <c r="K277" i="1"/>
  <c r="AD276" i="1"/>
  <c r="K276" i="1"/>
  <c r="AD275" i="1"/>
  <c r="K275" i="1"/>
  <c r="AD274" i="1"/>
  <c r="K274" i="1"/>
  <c r="AD273" i="1"/>
  <c r="K273" i="1"/>
  <c r="AD272" i="1"/>
  <c r="K272" i="1"/>
  <c r="AD271" i="1"/>
  <c r="K271" i="1"/>
  <c r="AD270" i="1"/>
  <c r="K270" i="1"/>
  <c r="AD269" i="1"/>
  <c r="K269" i="1"/>
  <c r="AD268" i="1"/>
  <c r="K268" i="1"/>
  <c r="AD267" i="1"/>
  <c r="K267" i="1"/>
  <c r="AD266" i="1"/>
  <c r="K266" i="1"/>
  <c r="AD265" i="1"/>
  <c r="K265" i="1"/>
  <c r="AD264" i="1"/>
  <c r="K264" i="1"/>
  <c r="AD263" i="1"/>
  <c r="K263" i="1"/>
  <c r="AD262" i="1"/>
  <c r="K262" i="1"/>
  <c r="AD261" i="1"/>
  <c r="K261" i="1"/>
  <c r="AD260" i="1"/>
  <c r="K260" i="1"/>
  <c r="AD259" i="1"/>
  <c r="K259" i="1"/>
  <c r="AD258" i="1"/>
  <c r="K258" i="1"/>
  <c r="AD257" i="1"/>
  <c r="J472" i="1"/>
  <c r="V368" i="1"/>
  <c r="E378" i="1"/>
  <c r="E376" i="1"/>
  <c r="E374" i="1"/>
  <c r="E372" i="1"/>
  <c r="E369" i="1"/>
  <c r="E419" i="1"/>
  <c r="E420" i="1"/>
  <c r="E421" i="1"/>
  <c r="E422" i="1"/>
  <c r="E423" i="1"/>
  <c r="E370" i="1"/>
  <c r="J458" i="1"/>
  <c r="E371" i="1"/>
  <c r="E375" i="1"/>
  <c r="E377" i="1"/>
  <c r="E380" i="1"/>
  <c r="E381" i="1"/>
  <c r="E379" i="1" s="1"/>
  <c r="E382" i="1"/>
  <c r="E383" i="1"/>
  <c r="E384" i="1"/>
  <c r="E386" i="1"/>
  <c r="E387" i="1"/>
  <c r="E388" i="1"/>
  <c r="E389" i="1"/>
  <c r="E390" i="1"/>
  <c r="E392" i="1"/>
  <c r="E393" i="1"/>
  <c r="E391" i="1" s="1"/>
  <c r="E394" i="1"/>
  <c r="E395" i="1"/>
  <c r="E396" i="1"/>
  <c r="E398" i="1"/>
  <c r="E399" i="1"/>
  <c r="E397" i="1" s="1"/>
  <c r="E400" i="1"/>
  <c r="E401" i="1"/>
  <c r="E402" i="1"/>
  <c r="E404" i="1"/>
  <c r="E405" i="1"/>
  <c r="E406" i="1"/>
  <c r="E407" i="1"/>
  <c r="E408" i="1"/>
  <c r="E410" i="1"/>
  <c r="E411" i="1"/>
  <c r="E412" i="1"/>
  <c r="E413" i="1"/>
  <c r="E414" i="1"/>
  <c r="E425" i="1"/>
  <c r="N458" i="1"/>
  <c r="E426" i="1"/>
  <c r="E424" i="1" s="1"/>
  <c r="E427" i="1"/>
  <c r="E428" i="1"/>
  <c r="E429" i="1"/>
  <c r="V386" i="1"/>
  <c r="V387" i="1"/>
  <c r="V388" i="1"/>
  <c r="V389" i="1"/>
  <c r="V390" i="1"/>
  <c r="J483" i="1"/>
  <c r="J447" i="1"/>
  <c r="V430" i="1"/>
  <c r="V426" i="1"/>
  <c r="V427" i="1"/>
  <c r="V428" i="1"/>
  <c r="V429" i="1"/>
  <c r="V425" i="1"/>
  <c r="V420" i="1"/>
  <c r="V421" i="1"/>
  <c r="V422" i="1"/>
  <c r="V423" i="1"/>
  <c r="V419" i="1"/>
  <c r="V418" i="1" s="1"/>
  <c r="V411" i="1"/>
  <c r="V412" i="1"/>
  <c r="V413" i="1"/>
  <c r="V414" i="1"/>
  <c r="V410" i="1"/>
  <c r="V409" i="1" s="1"/>
  <c r="V405" i="1"/>
  <c r="V406" i="1"/>
  <c r="V407" i="1"/>
  <c r="V408" i="1"/>
  <c r="V404" i="1"/>
  <c r="V399" i="1"/>
  <c r="V400" i="1"/>
  <c r="V397" i="1" s="1"/>
  <c r="V401" i="1"/>
  <c r="V402" i="1"/>
  <c r="V398" i="1"/>
  <c r="V393" i="1"/>
  <c r="V394" i="1"/>
  <c r="V395" i="1"/>
  <c r="V396" i="1"/>
  <c r="V392" i="1"/>
  <c r="V381" i="1"/>
  <c r="V382" i="1"/>
  <c r="V383" i="1"/>
  <c r="V384" i="1"/>
  <c r="V380" i="1"/>
  <c r="V375" i="1"/>
  <c r="V376" i="1"/>
  <c r="V377" i="1"/>
  <c r="V378" i="1"/>
  <c r="V374" i="1"/>
  <c r="V369" i="1"/>
  <c r="V370" i="1"/>
  <c r="V371" i="1"/>
  <c r="V372" i="1"/>
  <c r="N472" i="1"/>
  <c r="N447" i="1"/>
  <c r="N436" i="1"/>
  <c r="F472" i="1"/>
  <c r="F447" i="1"/>
  <c r="F436" i="1"/>
  <c r="V424" i="1"/>
  <c r="V403" i="1"/>
  <c r="E409" i="1"/>
  <c r="E373" i="1"/>
  <c r="E418" i="1" l="1"/>
  <c r="V391" i="1"/>
  <c r="V385" i="1"/>
  <c r="V379" i="1"/>
  <c r="V373" i="1"/>
  <c r="V367" i="1"/>
  <c r="E403" i="1"/>
  <c r="E385" i="1"/>
</calcChain>
</file>

<file path=xl/comments1.xml><?xml version="1.0" encoding="utf-8"?>
<comments xmlns="http://schemas.openxmlformats.org/spreadsheetml/2006/main">
  <authors>
    <author>京田辺市役所</author>
  </authors>
  <commentList>
    <comment ref="V6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京田辺市役所:</t>
        </r>
        <r>
          <rPr>
            <sz val="9"/>
            <color indexed="81"/>
            <rFont val="ＭＳ Ｐゴシック"/>
            <family val="3"/>
            <charset val="128"/>
          </rPr>
          <t xml:space="preserve">
平成２７年から４２．９２ｋ㎡として算出</t>
        </r>
      </text>
    </comment>
    <comment ref="V7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京田辺市役所:</t>
        </r>
        <r>
          <rPr>
            <sz val="9"/>
            <color indexed="81"/>
            <rFont val="ＭＳ Ｐゴシック"/>
            <family val="3"/>
            <charset val="128"/>
          </rPr>
          <t xml:space="preserve">
平成２７年から４２．９２ｋ㎡として算出</t>
        </r>
      </text>
    </comment>
    <comment ref="V7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京田辺市役所:</t>
        </r>
        <r>
          <rPr>
            <sz val="9"/>
            <color indexed="81"/>
            <rFont val="ＭＳ Ｐゴシック"/>
            <family val="3"/>
            <charset val="128"/>
          </rPr>
          <t xml:space="preserve">
平成２７年から４２．９２ｋ㎡として算出</t>
        </r>
      </text>
    </comment>
  </commentList>
</comments>
</file>

<file path=xl/sharedStrings.xml><?xml version="1.0" encoding="utf-8"?>
<sst xmlns="http://schemas.openxmlformats.org/spreadsheetml/2006/main" count="660" uniqueCount="340">
  <si>
    <t>３１年</t>
  </si>
  <si>
    <t>３２年</t>
  </si>
  <si>
    <t>３３年</t>
  </si>
  <si>
    <t>３４年</t>
  </si>
  <si>
    <t>３５年</t>
  </si>
  <si>
    <t>３６年</t>
  </si>
  <si>
    <t>３７年</t>
  </si>
  <si>
    <t>３８年</t>
  </si>
  <si>
    <t>３９年</t>
  </si>
  <si>
    <t>４０年</t>
  </si>
  <si>
    <t>４１年</t>
  </si>
  <si>
    <t>４２年</t>
  </si>
  <si>
    <t>４３年</t>
  </si>
  <si>
    <t>４４年</t>
  </si>
  <si>
    <t>４５年</t>
  </si>
  <si>
    <t>４６年</t>
  </si>
  <si>
    <t>４７年</t>
  </si>
  <si>
    <t>４８年</t>
  </si>
  <si>
    <t>４９年</t>
  </si>
  <si>
    <t>５０年</t>
  </si>
  <si>
    <t>５１年</t>
  </si>
  <si>
    <t>５２年</t>
  </si>
  <si>
    <t>５３年</t>
  </si>
  <si>
    <t>５４年</t>
  </si>
  <si>
    <t>５５年</t>
  </si>
  <si>
    <t>５６年</t>
  </si>
  <si>
    <t>５７年</t>
  </si>
  <si>
    <t>５８年</t>
  </si>
  <si>
    <t>５９年</t>
  </si>
  <si>
    <t>６０年</t>
  </si>
  <si>
    <t>６１年</t>
  </si>
  <si>
    <t>６２年</t>
  </si>
  <si>
    <t>６３年</t>
  </si>
  <si>
    <t>〔　人　口　〕</t>
    <rPh sb="2" eb="5">
      <t>ジンコウ</t>
    </rPh>
    <phoneticPr fontId="2"/>
  </si>
  <si>
    <t>１．人口と世帯数の推移</t>
    <rPh sb="2" eb="4">
      <t>ジンコウ</t>
    </rPh>
    <rPh sb="5" eb="8">
      <t>セタイスウ</t>
    </rPh>
    <rPh sb="9" eb="11">
      <t>スイイ</t>
    </rPh>
    <phoneticPr fontId="2"/>
  </si>
  <si>
    <t>（各年４月１日現在調）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</si>
  <si>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>区分</t>
    <rPh sb="0" eb="2">
      <t>クブン</t>
    </rPh>
    <phoneticPr fontId="2"/>
  </si>
  <si>
    <t>人　口　（人）</t>
    <rPh sb="0" eb="3">
      <t>ジンコウ</t>
    </rPh>
    <rPh sb="5" eb="6">
      <t>ニン</t>
    </rPh>
    <phoneticPr fontId="2"/>
  </si>
  <si>
    <t>世帯数</t>
    <rPh sb="0" eb="3">
      <t>セタイスウ</t>
    </rPh>
    <phoneticPr fontId="2"/>
  </si>
  <si>
    <t>人口密度</t>
    <rPh sb="0" eb="2">
      <t>ジンコウ</t>
    </rPh>
    <rPh sb="2" eb="4">
      <t>ミツド</t>
    </rPh>
    <phoneticPr fontId="2"/>
  </si>
  <si>
    <t>総　数</t>
    <rPh sb="0" eb="3">
      <t>ソウスウ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</si>
  <si>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</si>
  <si>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</si>
  <si>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（世帯）</t>
    <rPh sb="1" eb="3">
      <t>セタイ</t>
    </rPh>
    <phoneticPr fontId="2"/>
  </si>
  <si>
    <t>（人/k㎡）</t>
    <rPh sb="1" eb="2">
      <t>ニン</t>
    </rPh>
    <phoneticPr fontId="2"/>
  </si>
  <si>
    <t>昭和</t>
    <rPh sb="0" eb="2">
      <t>ショウワ</t>
    </rPh>
    <phoneticPr fontId="2"/>
  </si>
  <si>
    <t>平成</t>
    <rPh sb="0" eb="2">
      <t>ヘイセイ</t>
    </rPh>
    <phoneticPr fontId="2"/>
  </si>
  <si>
    <t>　元年</t>
    <rPh sb="1" eb="3">
      <t>ガンネン</t>
    </rPh>
    <phoneticPr fontId="2"/>
  </si>
  <si>
    <t>　２年</t>
    <rPh sb="2" eb="3">
      <t>ネン</t>
    </rPh>
    <phoneticPr fontId="2"/>
  </si>
  <si>
    <t>１７年</t>
    <rPh sb="2" eb="3">
      <t>ネン</t>
    </rPh>
    <phoneticPr fontId="2"/>
  </si>
  <si>
    <t>１８年</t>
    <rPh sb="2" eb="3">
      <t>ネン</t>
    </rPh>
    <phoneticPr fontId="2"/>
  </si>
  <si>
    <t>３．本籍人口及び住民基本台帳人口</t>
    <rPh sb="2" eb="4">
      <t>ホンセキ</t>
    </rPh>
    <rPh sb="4" eb="6">
      <t>ジンコウ</t>
    </rPh>
    <rPh sb="6" eb="7">
      <t>オヨ</t>
    </rPh>
    <rPh sb="8" eb="10">
      <t>ジュウミン</t>
    </rPh>
    <rPh sb="10" eb="12">
      <t>キホン</t>
    </rPh>
    <rPh sb="12" eb="14">
      <t>ダイチョウ</t>
    </rPh>
    <rPh sb="14" eb="16">
      <t>ジンコウ</t>
    </rPh>
    <phoneticPr fontId="2"/>
  </si>
  <si>
    <t>単位：人</t>
    <rPh sb="0" eb="2">
      <t>タンイ</t>
    </rPh>
    <rPh sb="3" eb="4">
      <t>ニン</t>
    </rPh>
    <phoneticPr fontId="2"/>
  </si>
  <si>
    <t>人　口</t>
    <rPh sb="0" eb="3">
      <t>ジンコウ</t>
    </rPh>
    <phoneticPr fontId="2"/>
  </si>
  <si>
    <t>５．都道府県別転入転出者数</t>
    <rPh sb="2" eb="6">
      <t>トドウフケン</t>
    </rPh>
    <rPh sb="6" eb="7">
      <t>ベツ</t>
    </rPh>
    <rPh sb="7" eb="9">
      <t>テンニュウ</t>
    </rPh>
    <rPh sb="9" eb="11">
      <t>テンシュツ</t>
    </rPh>
    <rPh sb="11" eb="12">
      <t>シャ</t>
    </rPh>
    <rPh sb="12" eb="13">
      <t>スウ</t>
    </rPh>
    <phoneticPr fontId="2"/>
  </si>
  <si>
    <t>転　　入</t>
    <rPh sb="0" eb="4">
      <t>テンニュウ</t>
    </rPh>
    <phoneticPr fontId="2"/>
  </si>
  <si>
    <t>転　　出</t>
    <rPh sb="0" eb="4">
      <t>テンシュツ</t>
    </rPh>
    <phoneticPr fontId="2"/>
  </si>
  <si>
    <t>転入・転出先</t>
    <rPh sb="0" eb="2">
      <t>テンニュウ</t>
    </rPh>
    <rPh sb="3" eb="6">
      <t>テンシュツサキ</t>
    </rPh>
    <phoneticPr fontId="2"/>
  </si>
  <si>
    <t>転　　出</t>
    <rPh sb="0" eb="1">
      <t>テン</t>
    </rPh>
    <rPh sb="3" eb="4">
      <t>デ</t>
    </rPh>
    <phoneticPr fontId="2"/>
  </si>
  <si>
    <t>６．行政区別人口及び世帯数</t>
    <rPh sb="2" eb="4">
      <t>ギョウセイ</t>
    </rPh>
    <rPh sb="4" eb="6">
      <t>クベツ</t>
    </rPh>
    <rPh sb="6" eb="8">
      <t>ジンコウ</t>
    </rPh>
    <rPh sb="8" eb="9">
      <t>オヨ</t>
    </rPh>
    <rPh sb="10" eb="13">
      <t>セタイスウ</t>
    </rPh>
    <phoneticPr fontId="2"/>
  </si>
  <si>
    <t>世　帯</t>
    <rPh sb="0" eb="3">
      <t>セタイスウ</t>
    </rPh>
    <phoneticPr fontId="2"/>
  </si>
  <si>
    <t>前年比</t>
    <rPh sb="0" eb="3">
      <t>ゼンネンヒ</t>
    </rPh>
    <phoneticPr fontId="2"/>
  </si>
  <si>
    <t>行政区</t>
    <rPh sb="0" eb="2">
      <t>ギョウセイ</t>
    </rPh>
    <rPh sb="2" eb="3">
      <t>ク</t>
    </rPh>
    <phoneticPr fontId="2"/>
  </si>
  <si>
    <t>（人）</t>
    <rPh sb="1" eb="2">
      <t>ニン</t>
    </rPh>
    <phoneticPr fontId="2"/>
  </si>
  <si>
    <r>
      <t>７．年齢（各歳）別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男女別人口</t>
    </r>
    <rPh sb="2" eb="4">
      <t>ネンレイ</t>
    </rPh>
    <rPh sb="5" eb="6">
      <t>カク</t>
    </rPh>
    <rPh sb="6" eb="7">
      <t>サイ</t>
    </rPh>
    <rPh sb="8" eb="14">
      <t>ベツジン</t>
    </rPh>
    <rPh sb="14" eb="15">
      <t>コウ</t>
    </rPh>
    <phoneticPr fontId="2"/>
  </si>
  <si>
    <t>単位：人</t>
    <rPh sb="0" eb="2">
      <t>タンイ</t>
    </rPh>
    <rPh sb="3" eb="4">
      <t>ヒト</t>
    </rPh>
    <phoneticPr fontId="2"/>
  </si>
  <si>
    <t>年　齢</t>
    <rPh sb="0" eb="3">
      <t>ネンレイ</t>
    </rPh>
    <phoneticPr fontId="2"/>
  </si>
  <si>
    <t xml:space="preserve"> ０～４歳</t>
    <rPh sb="4" eb="5">
      <t>サイ</t>
    </rPh>
    <phoneticPr fontId="2"/>
  </si>
  <si>
    <t>４０～４４歳</t>
    <rPh sb="5" eb="6">
      <t>サイ</t>
    </rPh>
    <phoneticPr fontId="2"/>
  </si>
  <si>
    <t xml:space="preserve"> ５～９歳</t>
    <rPh sb="4" eb="5">
      <t>サイ</t>
    </rPh>
    <phoneticPr fontId="2"/>
  </si>
  <si>
    <t>４５～４９歳</t>
    <rPh sb="5" eb="6">
      <t>サイ</t>
    </rPh>
    <phoneticPr fontId="2"/>
  </si>
  <si>
    <t>１０～１４歳</t>
    <rPh sb="5" eb="6">
      <t>サイ</t>
    </rPh>
    <phoneticPr fontId="2"/>
  </si>
  <si>
    <t>５０～５４歳</t>
    <rPh sb="5" eb="6">
      <t>サイ</t>
    </rPh>
    <phoneticPr fontId="2"/>
  </si>
  <si>
    <t>１５～１９歳</t>
    <rPh sb="5" eb="6">
      <t>サイ</t>
    </rPh>
    <phoneticPr fontId="2"/>
  </si>
  <si>
    <t xml:space="preserve"> ５５～５９歳</t>
    <rPh sb="6" eb="7">
      <t>サイ</t>
    </rPh>
    <phoneticPr fontId="2"/>
  </si>
  <si>
    <t>２０～２４歳</t>
    <rPh sb="5" eb="6">
      <t>サイ</t>
    </rPh>
    <phoneticPr fontId="2"/>
  </si>
  <si>
    <t>６０～６４歳</t>
    <rPh sb="5" eb="6">
      <t>サイ</t>
    </rPh>
    <phoneticPr fontId="2"/>
  </si>
  <si>
    <t>２５～２９歳</t>
    <rPh sb="3" eb="6">
      <t>２９サイ</t>
    </rPh>
    <phoneticPr fontId="2"/>
  </si>
  <si>
    <t>６５～６９歳</t>
    <rPh sb="5" eb="6">
      <t>サイ</t>
    </rPh>
    <phoneticPr fontId="2"/>
  </si>
  <si>
    <t>３０～３４歳</t>
    <rPh sb="3" eb="6">
      <t>３４サイ</t>
    </rPh>
    <phoneticPr fontId="2"/>
  </si>
  <si>
    <t>７０～７４歳</t>
    <rPh sb="5" eb="6">
      <t>サイ</t>
    </rPh>
    <phoneticPr fontId="2"/>
  </si>
  <si>
    <t>３５～３９歳</t>
    <rPh sb="3" eb="6">
      <t>３９サイ</t>
    </rPh>
    <phoneticPr fontId="2"/>
  </si>
  <si>
    <t>７５～７９歳</t>
    <rPh sb="5" eb="6">
      <t>サイ</t>
    </rPh>
    <phoneticPr fontId="2"/>
  </si>
  <si>
    <t>８０～８４歳</t>
    <rPh sb="5" eb="6">
      <t>サイ</t>
    </rPh>
    <phoneticPr fontId="2"/>
  </si>
  <si>
    <t>９０～９４歳</t>
    <rPh sb="5" eb="6">
      <t>サイ</t>
    </rPh>
    <phoneticPr fontId="2"/>
  </si>
  <si>
    <t>９５～９９歳</t>
    <rPh sb="5" eb="6">
      <t>サイ</t>
    </rPh>
    <phoneticPr fontId="2"/>
  </si>
  <si>
    <t>100歳以上</t>
    <rPh sb="3" eb="6">
      <t>サイイジョウ</t>
    </rPh>
    <phoneticPr fontId="2"/>
  </si>
  <si>
    <t>８５～８９歳</t>
    <rPh sb="5" eb="6">
      <t>サイ</t>
    </rPh>
    <phoneticPr fontId="2"/>
  </si>
  <si>
    <t>北海道</t>
    <rPh sb="0" eb="3">
      <t>ホッカイドウ</t>
    </rPh>
    <phoneticPr fontId="2"/>
  </si>
  <si>
    <t>青森県</t>
    <rPh sb="0" eb="3">
      <t>アオモリケン</t>
    </rPh>
    <phoneticPr fontId="2"/>
  </si>
  <si>
    <t>岩手県</t>
    <rPh sb="0" eb="3">
      <t>イワテケン</t>
    </rPh>
    <phoneticPr fontId="2"/>
  </si>
  <si>
    <t>宮城県</t>
    <rPh sb="0" eb="3">
      <t>ミヤギケン</t>
    </rPh>
    <phoneticPr fontId="2"/>
  </si>
  <si>
    <t>秋田県</t>
    <rPh sb="0" eb="3">
      <t>アキタケン</t>
    </rPh>
    <phoneticPr fontId="2"/>
  </si>
  <si>
    <t>山形県</t>
    <rPh sb="0" eb="3">
      <t>ヤマガタケン</t>
    </rPh>
    <phoneticPr fontId="2"/>
  </si>
  <si>
    <t>福島県</t>
    <rPh sb="0" eb="3">
      <t>フクシマケン</t>
    </rPh>
    <phoneticPr fontId="2"/>
  </si>
  <si>
    <t>茨城県</t>
    <rPh sb="0" eb="3">
      <t>イバラギケン</t>
    </rPh>
    <phoneticPr fontId="2"/>
  </si>
  <si>
    <t>栃木県</t>
    <rPh sb="0" eb="3">
      <t>トチギケン</t>
    </rPh>
    <phoneticPr fontId="2"/>
  </si>
  <si>
    <t>群馬県</t>
    <rPh sb="0" eb="3">
      <t>グンマケン</t>
    </rPh>
    <phoneticPr fontId="2"/>
  </si>
  <si>
    <t>埼玉県</t>
    <rPh sb="0" eb="3">
      <t>サイタマケン</t>
    </rPh>
    <phoneticPr fontId="2"/>
  </si>
  <si>
    <t>千葉県</t>
    <rPh sb="0" eb="3">
      <t>チバケン</t>
    </rPh>
    <phoneticPr fontId="2"/>
  </si>
  <si>
    <t>東京都</t>
    <rPh sb="0" eb="3">
      <t>トウキョウト</t>
    </rPh>
    <phoneticPr fontId="2"/>
  </si>
  <si>
    <t>神奈川県</t>
    <rPh sb="0" eb="4">
      <t>カナガワケン</t>
    </rPh>
    <phoneticPr fontId="2"/>
  </si>
  <si>
    <t>新潟県</t>
    <rPh sb="0" eb="3">
      <t>ニイガタケン</t>
    </rPh>
    <phoneticPr fontId="2"/>
  </si>
  <si>
    <t>富山県</t>
    <rPh sb="0" eb="3">
      <t>トヤマケン</t>
    </rPh>
    <phoneticPr fontId="2"/>
  </si>
  <si>
    <t>石川県</t>
    <rPh sb="0" eb="3">
      <t>イシカワケン</t>
    </rPh>
    <phoneticPr fontId="2"/>
  </si>
  <si>
    <t>福井県</t>
    <rPh sb="0" eb="3">
      <t>フクイケン</t>
    </rPh>
    <phoneticPr fontId="2"/>
  </si>
  <si>
    <t>山梨県</t>
    <rPh sb="0" eb="3">
      <t>ヤマナシケン</t>
    </rPh>
    <phoneticPr fontId="2"/>
  </si>
  <si>
    <t>長野県</t>
    <rPh sb="0" eb="3">
      <t>ナガノケン</t>
    </rPh>
    <phoneticPr fontId="2"/>
  </si>
  <si>
    <t>岐阜県</t>
    <rPh sb="0" eb="3">
      <t>ギフケン</t>
    </rPh>
    <phoneticPr fontId="2"/>
  </si>
  <si>
    <t>静岡県</t>
    <rPh sb="0" eb="3">
      <t>シズオカケン</t>
    </rPh>
    <phoneticPr fontId="2"/>
  </si>
  <si>
    <t>愛知県</t>
    <rPh sb="0" eb="3">
      <t>アイチケン</t>
    </rPh>
    <phoneticPr fontId="2"/>
  </si>
  <si>
    <t>三重県</t>
    <rPh sb="0" eb="3">
      <t>ミエケン</t>
    </rPh>
    <phoneticPr fontId="2"/>
  </si>
  <si>
    <t>滋賀県</t>
    <rPh sb="0" eb="3">
      <t>シガケン</t>
    </rPh>
    <phoneticPr fontId="2"/>
  </si>
  <si>
    <t>京都府</t>
    <rPh sb="0" eb="3">
      <t>キョウトフ</t>
    </rPh>
    <phoneticPr fontId="2"/>
  </si>
  <si>
    <t>兵庫県</t>
    <rPh sb="0" eb="3">
      <t>ヒョウゴケン</t>
    </rPh>
    <phoneticPr fontId="2"/>
  </si>
  <si>
    <t>大阪府</t>
    <rPh sb="0" eb="3">
      <t>オオサカフ</t>
    </rPh>
    <phoneticPr fontId="2"/>
  </si>
  <si>
    <t>奈良県</t>
    <rPh sb="0" eb="3">
      <t>ナラケン</t>
    </rPh>
    <phoneticPr fontId="2"/>
  </si>
  <si>
    <t>和歌山県</t>
    <rPh sb="0" eb="4">
      <t>ワカヤマケン</t>
    </rPh>
    <phoneticPr fontId="2"/>
  </si>
  <si>
    <t>鳥取県</t>
    <rPh sb="0" eb="3">
      <t>トットリケン</t>
    </rPh>
    <phoneticPr fontId="2"/>
  </si>
  <si>
    <t>島根県</t>
    <rPh sb="0" eb="3">
      <t>シマネケン</t>
    </rPh>
    <phoneticPr fontId="2"/>
  </si>
  <si>
    <t>岡山県</t>
    <rPh sb="0" eb="3">
      <t>オカヤマケン</t>
    </rPh>
    <phoneticPr fontId="2"/>
  </si>
  <si>
    <t>広島県</t>
    <rPh sb="0" eb="3">
      <t>ヒロシマケン</t>
    </rPh>
    <phoneticPr fontId="2"/>
  </si>
  <si>
    <t>山口県</t>
    <rPh sb="0" eb="3">
      <t>ヤマグチケン</t>
    </rPh>
    <phoneticPr fontId="2"/>
  </si>
  <si>
    <t>徳島県</t>
    <rPh sb="0" eb="3">
      <t>トクシマケン</t>
    </rPh>
    <phoneticPr fontId="2"/>
  </si>
  <si>
    <t>香川県</t>
    <rPh sb="0" eb="3">
      <t>カガワケン</t>
    </rPh>
    <phoneticPr fontId="2"/>
  </si>
  <si>
    <t>愛媛県</t>
    <rPh sb="0" eb="3">
      <t>エヒメケン</t>
    </rPh>
    <phoneticPr fontId="2"/>
  </si>
  <si>
    <t>高知県</t>
    <rPh sb="0" eb="3">
      <t>コウチケン</t>
    </rPh>
    <phoneticPr fontId="2"/>
  </si>
  <si>
    <t>福岡県</t>
    <rPh sb="0" eb="3">
      <t>フクオカケン</t>
    </rPh>
    <phoneticPr fontId="2"/>
  </si>
  <si>
    <t>佐賀県</t>
    <rPh sb="0" eb="3">
      <t>サガケン</t>
    </rPh>
    <phoneticPr fontId="2"/>
  </si>
  <si>
    <t>長崎県</t>
    <rPh sb="0" eb="3">
      <t>ナガサキケン</t>
    </rPh>
    <phoneticPr fontId="2"/>
  </si>
  <si>
    <t>熊本県</t>
    <rPh sb="0" eb="3">
      <t>クマモトケン</t>
    </rPh>
    <phoneticPr fontId="2"/>
  </si>
  <si>
    <t>大分県</t>
    <rPh sb="0" eb="3">
      <t>オオイタケン</t>
    </rPh>
    <phoneticPr fontId="2"/>
  </si>
  <si>
    <t>宮崎県</t>
    <rPh sb="0" eb="3">
      <t>ミヤザキケン</t>
    </rPh>
    <phoneticPr fontId="2"/>
  </si>
  <si>
    <t>鹿児島県</t>
    <rPh sb="0" eb="4">
      <t>カゴシマケン</t>
    </rPh>
    <phoneticPr fontId="2"/>
  </si>
  <si>
    <t>沖縄県</t>
    <rPh sb="0" eb="3">
      <t>オキナワケン</t>
    </rPh>
    <phoneticPr fontId="2"/>
  </si>
  <si>
    <t>札幌市</t>
    <rPh sb="0" eb="3">
      <t>サッポロシ</t>
    </rPh>
    <phoneticPr fontId="2"/>
  </si>
  <si>
    <t>仙台市</t>
    <rPh sb="0" eb="3">
      <t>センダイシ</t>
    </rPh>
    <phoneticPr fontId="2"/>
  </si>
  <si>
    <t>さいたま市</t>
    <rPh sb="4" eb="5">
      <t>シ</t>
    </rPh>
    <phoneticPr fontId="2"/>
  </si>
  <si>
    <t>千葉市</t>
    <rPh sb="0" eb="3">
      <t>チバシ</t>
    </rPh>
    <phoneticPr fontId="2"/>
  </si>
  <si>
    <t>東京特別区</t>
    <rPh sb="0" eb="2">
      <t>トウキョウ</t>
    </rPh>
    <rPh sb="2" eb="5">
      <t>トクベツク</t>
    </rPh>
    <phoneticPr fontId="2"/>
  </si>
  <si>
    <t>横浜市</t>
    <rPh sb="0" eb="3">
      <t>ヨコハマシ</t>
    </rPh>
    <phoneticPr fontId="2"/>
  </si>
  <si>
    <t>川崎市</t>
    <rPh sb="0" eb="3">
      <t>カワサキシ</t>
    </rPh>
    <phoneticPr fontId="2"/>
  </si>
  <si>
    <t>名古屋市</t>
    <rPh sb="0" eb="4">
      <t>ナゴヤシ</t>
    </rPh>
    <phoneticPr fontId="2"/>
  </si>
  <si>
    <t>京都市</t>
    <rPh sb="0" eb="3">
      <t>キョウトシ</t>
    </rPh>
    <phoneticPr fontId="2"/>
  </si>
  <si>
    <t>大阪市</t>
    <rPh sb="0" eb="3">
      <t>オオサカシ</t>
    </rPh>
    <phoneticPr fontId="2"/>
  </si>
  <si>
    <t>神戸市</t>
    <rPh sb="0" eb="3">
      <t>コウベシ</t>
    </rPh>
    <phoneticPr fontId="2"/>
  </si>
  <si>
    <t>広島市</t>
    <rPh sb="0" eb="3">
      <t>ヒロシマシ</t>
    </rPh>
    <phoneticPr fontId="2"/>
  </si>
  <si>
    <t>北九州市</t>
    <rPh sb="0" eb="4">
      <t>キタキュウシュウシ</t>
    </rPh>
    <phoneticPr fontId="2"/>
  </si>
  <si>
    <t>福岡市</t>
    <rPh sb="0" eb="3">
      <t>フクオカシ</t>
    </rPh>
    <phoneticPr fontId="2"/>
  </si>
  <si>
    <t>年</t>
    <rPh sb="0" eb="1">
      <t>ネン</t>
    </rPh>
    <phoneticPr fontId="2"/>
  </si>
  <si>
    <t>政令指定都市等（再掲）</t>
    <rPh sb="0" eb="2">
      <t>セイレイ</t>
    </rPh>
    <rPh sb="2" eb="4">
      <t>シテイ</t>
    </rPh>
    <rPh sb="4" eb="6">
      <t>トシ</t>
    </rPh>
    <rPh sb="6" eb="7">
      <t>トウ</t>
    </rPh>
    <rPh sb="8" eb="10">
      <t>サイケイ</t>
    </rPh>
    <phoneticPr fontId="2"/>
  </si>
  <si>
    <t>人   口
増加率</t>
    <rPh sb="0" eb="1">
      <t>ヒト</t>
    </rPh>
    <rPh sb="4" eb="5">
      <t>クチ</t>
    </rPh>
    <rPh sb="6" eb="9">
      <t>ゾウカリツ</t>
    </rPh>
    <phoneticPr fontId="2"/>
  </si>
  <si>
    <t xml:space="preserve"> 田　辺</t>
    <rPh sb="1" eb="4">
      <t>タナベ</t>
    </rPh>
    <phoneticPr fontId="2"/>
  </si>
  <si>
    <t xml:space="preserve"> 一休ケ丘</t>
    <rPh sb="1" eb="3">
      <t>イッキュウガ</t>
    </rPh>
    <rPh sb="4" eb="5">
      <t>オカ</t>
    </rPh>
    <phoneticPr fontId="2"/>
  </si>
  <si>
    <t xml:space="preserve"> 薪</t>
    <rPh sb="1" eb="2">
      <t>タキギ</t>
    </rPh>
    <phoneticPr fontId="2"/>
  </si>
  <si>
    <t xml:space="preserve"> 河　原</t>
    <rPh sb="1" eb="4">
      <t>カワラ</t>
    </rPh>
    <phoneticPr fontId="2"/>
  </si>
  <si>
    <t xml:space="preserve"> 興　戸</t>
    <rPh sb="1" eb="4">
      <t>コウド</t>
    </rPh>
    <phoneticPr fontId="2"/>
  </si>
  <si>
    <t xml:space="preserve"> 新田辺東住宅</t>
    <rPh sb="1" eb="4">
      <t>シンタナベ</t>
    </rPh>
    <rPh sb="4" eb="5">
      <t>ヒガシ</t>
    </rPh>
    <rPh sb="5" eb="7">
      <t>ジュウタク</t>
    </rPh>
    <phoneticPr fontId="2"/>
  </si>
  <si>
    <t xml:space="preserve"> 府営住宅</t>
    <rPh sb="1" eb="3">
      <t>フエイ</t>
    </rPh>
    <rPh sb="3" eb="5">
      <t>ジュウタク</t>
    </rPh>
    <phoneticPr fontId="2"/>
  </si>
  <si>
    <t xml:space="preserve"> 新田辺西住宅</t>
    <rPh sb="1" eb="5">
      <t>シンタナベニシ</t>
    </rPh>
    <rPh sb="5" eb="7">
      <t>ジュウタク</t>
    </rPh>
    <phoneticPr fontId="2"/>
  </si>
  <si>
    <t xml:space="preserve"> 松　井</t>
    <rPh sb="1" eb="4">
      <t>マツイ</t>
    </rPh>
    <phoneticPr fontId="2"/>
  </si>
  <si>
    <t xml:space="preserve"> 西　八</t>
    <rPh sb="1" eb="2">
      <t>ニシ</t>
    </rPh>
    <rPh sb="3" eb="4">
      <t>ハチ</t>
    </rPh>
    <phoneticPr fontId="2"/>
  </si>
  <si>
    <t xml:space="preserve"> 東　林</t>
    <rPh sb="1" eb="2">
      <t>ヒガシ</t>
    </rPh>
    <rPh sb="3" eb="4">
      <t>バヤシ</t>
    </rPh>
    <phoneticPr fontId="2"/>
  </si>
  <si>
    <t xml:space="preserve"> 岡　村</t>
    <rPh sb="1" eb="4">
      <t>オカムラ</t>
    </rPh>
    <phoneticPr fontId="2"/>
  </si>
  <si>
    <t xml:space="preserve"> 三　野</t>
    <rPh sb="1" eb="4">
      <t>サンノ</t>
    </rPh>
    <phoneticPr fontId="2"/>
  </si>
  <si>
    <t xml:space="preserve"> 健康村</t>
    <rPh sb="1" eb="3">
      <t>ケンコウ</t>
    </rPh>
    <rPh sb="3" eb="4">
      <t>ムラ</t>
    </rPh>
    <phoneticPr fontId="2"/>
  </si>
  <si>
    <t xml:space="preserve"> 健康ケ丘</t>
    <rPh sb="1" eb="3">
      <t>ケンコウ</t>
    </rPh>
    <rPh sb="4" eb="5">
      <t>ガオカ</t>
    </rPh>
    <phoneticPr fontId="2"/>
  </si>
  <si>
    <t xml:space="preserve"> 松井ケ丘</t>
    <rPh sb="1" eb="3">
      <t>マツイガ</t>
    </rPh>
    <rPh sb="4" eb="5">
      <t>オカ</t>
    </rPh>
    <phoneticPr fontId="2"/>
  </si>
  <si>
    <t xml:space="preserve"> 大住ケ丘</t>
    <rPh sb="1" eb="3">
      <t>オオスミガ</t>
    </rPh>
    <rPh sb="4" eb="5">
      <t>オカ</t>
    </rPh>
    <phoneticPr fontId="2"/>
  </si>
  <si>
    <t xml:space="preserve"> 花住坂</t>
    <rPh sb="1" eb="4">
      <t>カスミザカ</t>
    </rPh>
    <phoneticPr fontId="2"/>
  </si>
  <si>
    <t xml:space="preserve"> 山手東・中央</t>
    <rPh sb="1" eb="3">
      <t>ヤマテ</t>
    </rPh>
    <rPh sb="3" eb="4">
      <t>ヒガシ</t>
    </rPh>
    <rPh sb="5" eb="7">
      <t>チュウオウ</t>
    </rPh>
    <phoneticPr fontId="2"/>
  </si>
  <si>
    <t xml:space="preserve"> 山手南</t>
    <rPh sb="1" eb="3">
      <t>ヤマテ</t>
    </rPh>
    <rPh sb="3" eb="4">
      <t>ミナミ</t>
    </rPh>
    <phoneticPr fontId="2"/>
  </si>
  <si>
    <t xml:space="preserve"> 山手西</t>
    <rPh sb="1" eb="3">
      <t>ヤマテ</t>
    </rPh>
    <rPh sb="3" eb="4">
      <t>ニシ</t>
    </rPh>
    <phoneticPr fontId="2"/>
  </si>
  <si>
    <t xml:space="preserve"> 大住地域飛地</t>
    <rPh sb="1" eb="3">
      <t>オオスミ</t>
    </rPh>
    <rPh sb="3" eb="5">
      <t>チイキ</t>
    </rPh>
    <rPh sb="5" eb="7">
      <t>トビチ</t>
    </rPh>
    <phoneticPr fontId="2"/>
  </si>
  <si>
    <t xml:space="preserve"> 東</t>
    <rPh sb="1" eb="2">
      <t>ヒガシ</t>
    </rPh>
    <phoneticPr fontId="2"/>
  </si>
  <si>
    <t xml:space="preserve"> 草　内</t>
    <rPh sb="1" eb="2">
      <t>クサ</t>
    </rPh>
    <rPh sb="3" eb="4">
      <t>ウチ</t>
    </rPh>
    <phoneticPr fontId="2"/>
  </si>
  <si>
    <t xml:space="preserve"> 飯　岡</t>
    <rPh sb="1" eb="4">
      <t>イイオカ</t>
    </rPh>
    <phoneticPr fontId="2"/>
  </si>
  <si>
    <t xml:space="preserve"> 新興戸</t>
    <rPh sb="1" eb="2">
      <t>シン</t>
    </rPh>
    <rPh sb="2" eb="4">
      <t>コウド</t>
    </rPh>
    <phoneticPr fontId="2"/>
  </si>
  <si>
    <t xml:space="preserve"> 山　本</t>
    <rPh sb="1" eb="2">
      <t>ヤマ</t>
    </rPh>
    <rPh sb="3" eb="4">
      <t>モト</t>
    </rPh>
    <phoneticPr fontId="2"/>
  </si>
  <si>
    <t xml:space="preserve"> 高　木</t>
    <rPh sb="1" eb="4">
      <t>タカギ</t>
    </rPh>
    <phoneticPr fontId="2"/>
  </si>
  <si>
    <t xml:space="preserve"> 二　又</t>
    <rPh sb="1" eb="4">
      <t>フタマタ</t>
    </rPh>
    <phoneticPr fontId="2"/>
  </si>
  <si>
    <t xml:space="preserve"> 南山西</t>
    <rPh sb="1" eb="3">
      <t>ミナミヤマ</t>
    </rPh>
    <rPh sb="3" eb="4">
      <t>ニシ</t>
    </rPh>
    <phoneticPr fontId="2"/>
  </si>
  <si>
    <t xml:space="preserve"> 南山東</t>
    <rPh sb="1" eb="3">
      <t>ミナミヤマ</t>
    </rPh>
    <rPh sb="3" eb="4">
      <t>ヒガシ</t>
    </rPh>
    <phoneticPr fontId="2"/>
  </si>
  <si>
    <t xml:space="preserve"> 山  崎</t>
    <rPh sb="1" eb="2">
      <t>ヤマ</t>
    </rPh>
    <rPh sb="4" eb="5">
      <t>ザキ</t>
    </rPh>
    <phoneticPr fontId="2"/>
  </si>
  <si>
    <t xml:space="preserve"> 出垣内</t>
    <rPh sb="1" eb="3">
      <t>デガイト</t>
    </rPh>
    <rPh sb="3" eb="4">
      <t>ウチ</t>
    </rPh>
    <phoneticPr fontId="2"/>
  </si>
  <si>
    <t xml:space="preserve"> 江　津</t>
    <rPh sb="1" eb="4">
      <t>エッツ</t>
    </rPh>
    <phoneticPr fontId="2"/>
  </si>
  <si>
    <t xml:space="preserve"> 宮ノ口</t>
    <rPh sb="1" eb="2">
      <t>ミヤ</t>
    </rPh>
    <rPh sb="3" eb="4">
      <t>クチ</t>
    </rPh>
    <phoneticPr fontId="2"/>
  </si>
  <si>
    <t xml:space="preserve"> 同志社住宅地</t>
    <rPh sb="1" eb="4">
      <t>ドウシシャ</t>
    </rPh>
    <rPh sb="4" eb="7">
      <t>ジュウタクチ</t>
    </rPh>
    <phoneticPr fontId="2"/>
  </si>
  <si>
    <t xml:space="preserve"> 多々羅</t>
    <rPh sb="1" eb="4">
      <t>タタラ</t>
    </rPh>
    <phoneticPr fontId="2"/>
  </si>
  <si>
    <t xml:space="preserve"> 普賢寺</t>
    <rPh sb="1" eb="4">
      <t>フゲンジ</t>
    </rPh>
    <phoneticPr fontId="2"/>
  </si>
  <si>
    <t xml:space="preserve"> 水　取</t>
    <rPh sb="1" eb="4">
      <t>ミズトリ</t>
    </rPh>
    <phoneticPr fontId="2"/>
  </si>
  <si>
    <t xml:space="preserve"> 天　王</t>
    <rPh sb="1" eb="4">
      <t>テンノウ</t>
    </rPh>
    <phoneticPr fontId="2"/>
  </si>
  <si>
    <t xml:space="preserve"> 打　田</t>
    <rPh sb="1" eb="4">
      <t>ウッタ</t>
    </rPh>
    <phoneticPr fontId="2"/>
  </si>
  <si>
    <t xml:space="preserve"> 高　船</t>
    <rPh sb="1" eb="2">
      <t>タカ</t>
    </rPh>
    <rPh sb="3" eb="4">
      <t>フネ</t>
    </rPh>
    <phoneticPr fontId="2"/>
  </si>
  <si>
    <t xml:space="preserve"> 洛南寮</t>
    <rPh sb="1" eb="4">
      <t>ラクナンリョウ</t>
    </rPh>
    <phoneticPr fontId="2"/>
  </si>
  <si>
    <t xml:space="preserve"> 国際高校寮</t>
    <rPh sb="1" eb="3">
      <t>コクサイ</t>
    </rPh>
    <rPh sb="3" eb="6">
      <t>コウコウリョウ</t>
    </rPh>
    <phoneticPr fontId="2"/>
  </si>
  <si>
    <t xml:space="preserve"> 九十九園</t>
    <rPh sb="1" eb="4">
      <t>９９</t>
    </rPh>
    <rPh sb="4" eb="5">
      <t>エン</t>
    </rPh>
    <phoneticPr fontId="2"/>
  </si>
  <si>
    <t xml:space="preserve"> セピアの園</t>
    <rPh sb="5" eb="6">
      <t>ソノ</t>
    </rPh>
    <phoneticPr fontId="2"/>
  </si>
  <si>
    <t xml:space="preserve"> つつきの郷</t>
    <rPh sb="5" eb="6">
      <t>ゴウ</t>
    </rPh>
    <phoneticPr fontId="2"/>
  </si>
  <si>
    <t>１９年</t>
    <rPh sb="2" eb="3">
      <t>ネン</t>
    </rPh>
    <phoneticPr fontId="2"/>
  </si>
  <si>
    <t>堺市</t>
    <rPh sb="0" eb="2">
      <t>サカイシ</t>
    </rPh>
    <phoneticPr fontId="2"/>
  </si>
  <si>
    <t>０～４歳</t>
    <rPh sb="3" eb="4">
      <t>サイ</t>
    </rPh>
    <phoneticPr fontId="2"/>
  </si>
  <si>
    <t>５～９歳</t>
    <rPh sb="3" eb="4">
      <t>サイ</t>
    </rPh>
    <phoneticPr fontId="2"/>
  </si>
  <si>
    <t>10～14歳</t>
    <rPh sb="5" eb="6">
      <t>サイ</t>
    </rPh>
    <phoneticPr fontId="2"/>
  </si>
  <si>
    <t>15～19歳</t>
    <rPh sb="5" eb="6">
      <t>サイ</t>
    </rPh>
    <phoneticPr fontId="2"/>
  </si>
  <si>
    <t>20～24歳</t>
    <rPh sb="5" eb="6">
      <t>サイ</t>
    </rPh>
    <phoneticPr fontId="2"/>
  </si>
  <si>
    <t>25～29歳</t>
    <rPh sb="5" eb="6">
      <t>サイ</t>
    </rPh>
    <phoneticPr fontId="2"/>
  </si>
  <si>
    <t>30～34歳</t>
    <rPh sb="5" eb="6">
      <t>サイ</t>
    </rPh>
    <phoneticPr fontId="2"/>
  </si>
  <si>
    <t>35～39歳</t>
    <rPh sb="5" eb="6">
      <t>サイ</t>
    </rPh>
    <phoneticPr fontId="2"/>
  </si>
  <si>
    <t>40～44歳</t>
    <rPh sb="5" eb="6">
      <t>サイ</t>
    </rPh>
    <phoneticPr fontId="2"/>
  </si>
  <si>
    <t>45～49歳</t>
    <rPh sb="5" eb="6">
      <t>サイ</t>
    </rPh>
    <phoneticPr fontId="2"/>
  </si>
  <si>
    <t>50～54歳</t>
    <rPh sb="5" eb="6">
      <t>サイ</t>
    </rPh>
    <phoneticPr fontId="2"/>
  </si>
  <si>
    <t>55～59歳</t>
    <rPh sb="5" eb="6">
      <t>サイ</t>
    </rPh>
    <phoneticPr fontId="2"/>
  </si>
  <si>
    <t>60～64歳</t>
    <rPh sb="5" eb="6">
      <t>サイ</t>
    </rPh>
    <phoneticPr fontId="2"/>
  </si>
  <si>
    <t>65～69歳</t>
    <rPh sb="5" eb="6">
      <t>サイ</t>
    </rPh>
    <phoneticPr fontId="2"/>
  </si>
  <si>
    <t>70～74歳</t>
    <rPh sb="5" eb="6">
      <t>サイ</t>
    </rPh>
    <phoneticPr fontId="2"/>
  </si>
  <si>
    <t>75～79歳</t>
    <rPh sb="5" eb="6">
      <t>サイ</t>
    </rPh>
    <phoneticPr fontId="2"/>
  </si>
  <si>
    <t>80～84歳</t>
    <rPh sb="5" eb="6">
      <t>サイ</t>
    </rPh>
    <phoneticPr fontId="2"/>
  </si>
  <si>
    <t>85～89歳</t>
    <rPh sb="5" eb="6">
      <t>サイ</t>
    </rPh>
    <phoneticPr fontId="2"/>
  </si>
  <si>
    <t>90～94歳</t>
    <rPh sb="5" eb="6">
      <t>サイ</t>
    </rPh>
    <phoneticPr fontId="2"/>
  </si>
  <si>
    <t>95～99歳</t>
    <rPh sb="5" eb="6">
      <t>サイ</t>
    </rPh>
    <phoneticPr fontId="2"/>
  </si>
  <si>
    <t>資料：総務室</t>
  </si>
  <si>
    <t>２０年</t>
    <rPh sb="2" eb="3">
      <t>ネン</t>
    </rPh>
    <phoneticPr fontId="2"/>
  </si>
  <si>
    <t>９月</t>
  </si>
  <si>
    <t>１０月</t>
  </si>
  <si>
    <t>１１月</t>
  </si>
  <si>
    <t>　１２月</t>
  </si>
  <si>
    <t>（％）</t>
    <phoneticPr fontId="2"/>
  </si>
  <si>
    <t>（％）</t>
    <phoneticPr fontId="2"/>
  </si>
  <si>
    <t>総　　数</t>
    <rPh sb="0" eb="1">
      <t>フサ</t>
    </rPh>
    <rPh sb="3" eb="4">
      <t>カズ</t>
    </rPh>
    <phoneticPr fontId="2"/>
  </si>
  <si>
    <t>総数</t>
    <rPh sb="0" eb="1">
      <t>フサ</t>
    </rPh>
    <rPh sb="1" eb="2">
      <t>カズ</t>
    </rPh>
    <phoneticPr fontId="2"/>
  </si>
  <si>
    <t>１世帯当たりの
人員</t>
    <rPh sb="1" eb="3">
      <t>セタイ</t>
    </rPh>
    <rPh sb="3" eb="4">
      <t>ア</t>
    </rPh>
    <rPh sb="8" eb="10">
      <t>ジンイン</t>
    </rPh>
    <phoneticPr fontId="2"/>
  </si>
  <si>
    <t>大住地域</t>
  </si>
  <si>
    <t>単位：人、組</t>
  </si>
  <si>
    <t>区分</t>
  </si>
  <si>
    <t>社会動態</t>
  </si>
  <si>
    <t>人口増</t>
  </si>
  <si>
    <t>婚姻</t>
  </si>
  <si>
    <t>離婚</t>
  </si>
  <si>
    <t>死産</t>
  </si>
  <si>
    <t>年次</t>
  </si>
  <si>
    <t>出生</t>
  </si>
  <si>
    <t>死亡</t>
  </si>
  <si>
    <t>増減</t>
  </si>
  <si>
    <t>転入</t>
  </si>
  <si>
    <t>転出</t>
  </si>
  <si>
    <t>１月</t>
  </si>
  <si>
    <t>２月</t>
  </si>
  <si>
    <t>３月</t>
  </si>
  <si>
    <t>４月</t>
  </si>
  <si>
    <t>５月</t>
  </si>
  <si>
    <t>６月</t>
  </si>
  <si>
    <t>７月</t>
  </si>
  <si>
    <t>８月</t>
  </si>
  <si>
    <t>資料：市民年金課</t>
  </si>
  <si>
    <t>（各年４月１日現在調）</t>
  </si>
  <si>
    <t>戸　籍</t>
  </si>
  <si>
    <t>住民基本台帳</t>
  </si>
  <si>
    <t>本籍数</t>
  </si>
  <si>
    <t>本籍人口
（人）</t>
  </si>
  <si>
    <t>世帯数
（世帯）</t>
  </si>
  <si>
    <t>人　口　（人）</t>
  </si>
  <si>
    <t>年</t>
  </si>
  <si>
    <t>総　数</t>
  </si>
  <si>
    <t>男</t>
  </si>
  <si>
    <t>女</t>
  </si>
  <si>
    <t>単位：人</t>
  </si>
  <si>
    <t>人　口</t>
  </si>
  <si>
    <t>韓国及び朝鮮</t>
  </si>
  <si>
    <t>中　国</t>
  </si>
  <si>
    <t>米　国</t>
  </si>
  <si>
    <t>その他</t>
  </si>
  <si>
    <t>（人）</t>
    <phoneticPr fontId="2"/>
  </si>
  <si>
    <t>２．人口動態</t>
    <phoneticPr fontId="2"/>
  </si>
  <si>
    <t>（つづき）</t>
    <phoneticPr fontId="2"/>
  </si>
  <si>
    <t>（つづき）</t>
    <phoneticPr fontId="2"/>
  </si>
  <si>
    <t>田辺地域</t>
    <phoneticPr fontId="2"/>
  </si>
  <si>
    <t>草内地域</t>
    <phoneticPr fontId="2"/>
  </si>
  <si>
    <t>三山木地域</t>
    <phoneticPr fontId="2"/>
  </si>
  <si>
    <t>普賢寺地域</t>
    <phoneticPr fontId="2"/>
  </si>
  <si>
    <t>２１年</t>
    <rPh sb="2" eb="3">
      <t>ネン</t>
    </rPh>
    <phoneticPr fontId="2"/>
  </si>
  <si>
    <t>２２年</t>
    <rPh sb="2" eb="3">
      <t>ネン</t>
    </rPh>
    <phoneticPr fontId="2"/>
  </si>
  <si>
    <t>２３年</t>
    <rPh sb="2" eb="3">
      <t>ネン</t>
    </rPh>
    <phoneticPr fontId="2"/>
  </si>
  <si>
    <r>
      <t>８．年齢（５歳階級）別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地域別人口</t>
    </r>
    <rPh sb="2" eb="4">
      <t>ネンレイ</t>
    </rPh>
    <rPh sb="6" eb="7">
      <t>サイ</t>
    </rPh>
    <rPh sb="7" eb="9">
      <t>カイキュウ</t>
    </rPh>
    <rPh sb="10" eb="11">
      <t>ベツ</t>
    </rPh>
    <rPh sb="12" eb="15">
      <t>チクベツ</t>
    </rPh>
    <rPh sb="15" eb="17">
      <t>ジンコウ</t>
    </rPh>
    <phoneticPr fontId="2"/>
  </si>
  <si>
    <t>２４年</t>
    <rPh sb="2" eb="3">
      <t>ネン</t>
    </rPh>
    <phoneticPr fontId="2"/>
  </si>
  <si>
    <t xml:space="preserve"> 同志社山手</t>
    <rPh sb="1" eb="4">
      <t>ドウシシャ</t>
    </rPh>
    <rPh sb="4" eb="6">
      <t>ヤマテ</t>
    </rPh>
    <phoneticPr fontId="2"/>
  </si>
  <si>
    <t>注１　外国人は含まない。</t>
    <rPh sb="0" eb="1">
      <t>チュウ</t>
    </rPh>
    <rPh sb="3" eb="6">
      <t>ガイコクジン</t>
    </rPh>
    <rPh sb="7" eb="8">
      <t>フク</t>
    </rPh>
    <phoneticPr fontId="2"/>
  </si>
  <si>
    <t>２５年</t>
    <rPh sb="2" eb="3">
      <t>ネン</t>
    </rPh>
    <phoneticPr fontId="2"/>
  </si>
  <si>
    <t>注１　自然動態は戸籍法及び住民基本台帳法に基づく届出数。</t>
    <rPh sb="13" eb="15">
      <t>ジュウミン</t>
    </rPh>
    <rPh sb="15" eb="17">
      <t>キホン</t>
    </rPh>
    <rPh sb="17" eb="19">
      <t>ダイチョウ</t>
    </rPh>
    <phoneticPr fontId="2"/>
  </si>
  <si>
    <t>注２　社会動態は住民基本台帳法に基づく届出移動数（市内移動数は除く）。</t>
    <rPh sb="25" eb="27">
      <t>シナイ</t>
    </rPh>
    <rPh sb="27" eb="29">
      <t>イドウ</t>
    </rPh>
    <rPh sb="29" eb="30">
      <t>スウ</t>
    </rPh>
    <rPh sb="31" eb="32">
      <t>ノゾ</t>
    </rPh>
    <phoneticPr fontId="2"/>
  </si>
  <si>
    <t>注３　婚姻、離婚、死産は人口動態調査（基幹統計）による。</t>
    <rPh sb="0" eb="1">
      <t>チュウ</t>
    </rPh>
    <phoneticPr fontId="2"/>
  </si>
  <si>
    <t>４．京田辺市在住外国人人口</t>
    <rPh sb="2" eb="6">
      <t>キョウタナベシ</t>
    </rPh>
    <rPh sb="6" eb="8">
      <t>ザイジュウ</t>
    </rPh>
    <rPh sb="8" eb="10">
      <t>ガイコク</t>
    </rPh>
    <rPh sb="10" eb="11">
      <t>ジン</t>
    </rPh>
    <rPh sb="11" eb="13">
      <t>ジンコウ</t>
    </rPh>
    <phoneticPr fontId="2"/>
  </si>
  <si>
    <t>２６年</t>
    <rPh sb="2" eb="3">
      <t>ネン</t>
    </rPh>
    <phoneticPr fontId="2"/>
  </si>
  <si>
    <t>２７年</t>
    <rPh sb="2" eb="3">
      <t>ネン</t>
    </rPh>
    <phoneticPr fontId="2"/>
  </si>
  <si>
    <t xml:space="preserve"> やすらぎの杜</t>
    <rPh sb="6" eb="7">
      <t>モリ</t>
    </rPh>
    <phoneticPr fontId="2"/>
  </si>
  <si>
    <t>その他</t>
    <rPh sb="2" eb="3">
      <t>タ</t>
    </rPh>
    <phoneticPr fontId="2"/>
  </si>
  <si>
    <t>-</t>
  </si>
  <si>
    <t>として算出。</t>
    <phoneticPr fontId="2"/>
  </si>
  <si>
    <t>注１　人口密度は、市面積を平成元年まで４３．６１ｋ㎡、平成２年から４２．９４ｋ㎡、平成２７年から４２．９２ｋ㎡</t>
    <rPh sb="0" eb="1">
      <t>チュウ</t>
    </rPh>
    <rPh sb="13" eb="15">
      <t>ヘイセイ</t>
    </rPh>
    <rPh sb="15" eb="17">
      <t>ガンネン</t>
    </rPh>
    <rPh sb="27" eb="29">
      <t>ヘイセイ</t>
    </rPh>
    <rPh sb="30" eb="31">
      <t>ネン</t>
    </rPh>
    <rPh sb="41" eb="43">
      <t>ヘイセイ</t>
    </rPh>
    <rPh sb="45" eb="46">
      <t>ネン</t>
    </rPh>
    <phoneticPr fontId="2"/>
  </si>
  <si>
    <t>注１　大住地域に洛南寮と九十九園、草内地域にセピアの園、三山木地域につつきの郷とやすらぎの杜</t>
    <rPh sb="0" eb="1">
      <t>チュウ</t>
    </rPh>
    <rPh sb="3" eb="5">
      <t>オオスミ</t>
    </rPh>
    <rPh sb="5" eb="7">
      <t>チイキ</t>
    </rPh>
    <rPh sb="8" eb="10">
      <t>ラクナン</t>
    </rPh>
    <rPh sb="10" eb="11">
      <t>リョウ</t>
    </rPh>
    <rPh sb="12" eb="15">
      <t>ツクモ</t>
    </rPh>
    <rPh sb="15" eb="16">
      <t>エン</t>
    </rPh>
    <rPh sb="17" eb="19">
      <t>クサウチ</t>
    </rPh>
    <rPh sb="19" eb="21">
      <t>チイキ</t>
    </rPh>
    <rPh sb="26" eb="27">
      <t>ソノ</t>
    </rPh>
    <rPh sb="28" eb="31">
      <t>ミヤマキ</t>
    </rPh>
    <rPh sb="31" eb="33">
      <t>チイキ</t>
    </rPh>
    <rPh sb="38" eb="39">
      <t>サト</t>
    </rPh>
    <rPh sb="45" eb="46">
      <t>モリ</t>
    </rPh>
    <phoneticPr fontId="2"/>
  </si>
  <si>
    <t>　普賢寺地域に国際高校寮を含む。</t>
    <phoneticPr fontId="2"/>
  </si>
  <si>
    <t>自然動態</t>
  </si>
  <si>
    <r>
      <t>資料：</t>
    </r>
    <r>
      <rPr>
        <sz val="10"/>
        <color indexed="8"/>
        <rFont val="ＭＳ Ｐ明朝"/>
        <family val="1"/>
        <charset val="128"/>
      </rPr>
      <t>総務室、</t>
    </r>
    <r>
      <rPr>
        <sz val="10"/>
        <rFont val="ＭＳ Ｐ明朝"/>
        <family val="1"/>
        <charset val="128"/>
      </rPr>
      <t>市民年金課</t>
    </r>
    <rPh sb="3" eb="6">
      <t>ソウムシツ</t>
    </rPh>
    <phoneticPr fontId="2"/>
  </si>
  <si>
    <t>資料：総務室、市民年金課</t>
    <rPh sb="3" eb="6">
      <t>ソウムシツ</t>
    </rPh>
    <phoneticPr fontId="2"/>
  </si>
  <si>
    <t>２８年</t>
    <rPh sb="2" eb="3">
      <t>ネン</t>
    </rPh>
    <phoneticPr fontId="2"/>
  </si>
  <si>
    <t>２９年</t>
    <rPh sb="2" eb="3">
      <t>ネン</t>
    </rPh>
    <phoneticPr fontId="2"/>
  </si>
  <si>
    <t>（平成３０年４月１日現在調）</t>
    <rPh sb="1" eb="3">
      <t>ヘイセイ</t>
    </rPh>
    <rPh sb="5" eb="6">
      <t>ネン</t>
    </rPh>
    <rPh sb="7" eb="8">
      <t>ガツ</t>
    </rPh>
    <rPh sb="9" eb="10">
      <t>ニチ</t>
    </rPh>
    <rPh sb="10" eb="12">
      <t>ゲンザイ</t>
    </rPh>
    <rPh sb="12" eb="13">
      <t>シラ</t>
    </rPh>
    <phoneticPr fontId="2"/>
  </si>
  <si>
    <t>（平成３１年４月１日現在調）</t>
    <rPh sb="1" eb="3">
      <t>ヘイセイ</t>
    </rPh>
    <rPh sb="5" eb="6">
      <t>ネン</t>
    </rPh>
    <rPh sb="7" eb="8">
      <t>ガツ</t>
    </rPh>
    <rPh sb="9" eb="10">
      <t>ニチ</t>
    </rPh>
    <rPh sb="10" eb="12">
      <t>ゲンザイ</t>
    </rPh>
    <rPh sb="12" eb="13">
      <t>シラ</t>
    </rPh>
    <phoneticPr fontId="2"/>
  </si>
  <si>
    <t>静岡市</t>
    <rPh sb="0" eb="3">
      <t>シズオカシ</t>
    </rPh>
    <phoneticPr fontId="2"/>
  </si>
  <si>
    <t>新潟市</t>
    <rPh sb="0" eb="3">
      <t>ニイガタシ</t>
    </rPh>
    <phoneticPr fontId="2"/>
  </si>
  <si>
    <t>浜松市</t>
    <rPh sb="0" eb="3">
      <t>ハママツシ</t>
    </rPh>
    <phoneticPr fontId="2"/>
  </si>
  <si>
    <t>岡山市</t>
    <rPh sb="0" eb="3">
      <t>オカヤマシ</t>
    </rPh>
    <phoneticPr fontId="2"/>
  </si>
  <si>
    <t>相模原市</t>
    <rPh sb="0" eb="3">
      <t>サガミハラ</t>
    </rPh>
    <rPh sb="3" eb="4">
      <t>シ</t>
    </rPh>
    <phoneticPr fontId="2"/>
  </si>
  <si>
    <t>熊本市</t>
    <rPh sb="0" eb="3">
      <t>クマモトシ</t>
    </rPh>
    <phoneticPr fontId="2"/>
  </si>
  <si>
    <t>３０年</t>
    <rPh sb="2" eb="3">
      <t>ネン</t>
    </rPh>
    <phoneticPr fontId="2"/>
  </si>
  <si>
    <t>３１年</t>
    <rPh sb="2" eb="3">
      <t>ネン</t>
    </rPh>
    <phoneticPr fontId="2"/>
  </si>
  <si>
    <t>　３年</t>
    <phoneticPr fontId="2"/>
  </si>
  <si>
    <t>　４年</t>
    <phoneticPr fontId="2"/>
  </si>
  <si>
    <t>　５年</t>
    <phoneticPr fontId="2"/>
  </si>
  <si>
    <t>　６年</t>
    <phoneticPr fontId="2"/>
  </si>
  <si>
    <t>　７年</t>
    <phoneticPr fontId="2"/>
  </si>
  <si>
    <t>　８年</t>
    <phoneticPr fontId="2"/>
  </si>
  <si>
    <t>　９年</t>
    <phoneticPr fontId="2"/>
  </si>
  <si>
    <t>１０年</t>
    <phoneticPr fontId="2"/>
  </si>
  <si>
    <t>１１年</t>
    <phoneticPr fontId="2"/>
  </si>
  <si>
    <t>１２年</t>
    <phoneticPr fontId="2"/>
  </si>
  <si>
    <t>１３年</t>
    <phoneticPr fontId="2"/>
  </si>
  <si>
    <t>１４年</t>
    <phoneticPr fontId="2"/>
  </si>
  <si>
    <t>１５年</t>
    <phoneticPr fontId="2"/>
  </si>
  <si>
    <t>１６年</t>
    <phoneticPr fontId="2"/>
  </si>
  <si>
    <t>令和</t>
    <rPh sb="0" eb="2">
      <t>レイワ</t>
    </rPh>
    <phoneticPr fontId="2"/>
  </si>
  <si>
    <t>（令和元年度）</t>
    <rPh sb="1" eb="5">
      <t>レイワガンネン</t>
    </rPh>
    <phoneticPr fontId="2"/>
  </si>
  <si>
    <t>（令和２年４月１日現在調）</t>
    <rPh sb="1" eb="3">
      <t>レイワ</t>
    </rPh>
    <rPh sb="4" eb="5">
      <t>ネン</t>
    </rPh>
    <rPh sb="6" eb="7">
      <t>ガツ</t>
    </rPh>
    <rPh sb="8" eb="9">
      <t>ニチ</t>
    </rPh>
    <rPh sb="9" eb="11">
      <t>ゲンザイ</t>
    </rPh>
    <rPh sb="11" eb="12">
      <t>シラ</t>
    </rPh>
    <phoneticPr fontId="2"/>
  </si>
  <si>
    <t>令和元年</t>
    <rPh sb="0" eb="2">
      <t>レイワ</t>
    </rPh>
    <rPh sb="2" eb="4">
      <t>ガンネン</t>
    </rPh>
    <phoneticPr fontId="2"/>
  </si>
  <si>
    <t>-</t>
    <phoneticPr fontId="2"/>
  </si>
  <si>
    <t>-</t>
    <phoneticPr fontId="2"/>
  </si>
  <si>
    <t>-</t>
    <phoneticPr fontId="2"/>
  </si>
  <si>
    <t>-</t>
    <phoneticPr fontId="2"/>
  </si>
  <si>
    <t>-</t>
    <phoneticPr fontId="2"/>
  </si>
  <si>
    <t>-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</si>
</sst>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42" formatCode="_ &quot;¥&quot;* #,##0_ ;_ &quot;¥&quot;* \-#,##0_ ;_ &quot;¥&quot;* &quot;-&quot;_ ;_ @_ "/>
    <numFmt numFmtId="41" formatCode="_ * #,##0_ ;_ * \-#,##0_ ;_ * &quot;-&quot;_ ;_ @_ "/>
    <numFmt numFmtId="176" formatCode="#,##0_ "/>
    <numFmt numFmtId="177" formatCode="#,##0;&quot;△ &quot;#,##0"/>
    <numFmt numFmtId="178" formatCode="#,##0_);[Red]\(#,##0\)"/>
    <numFmt numFmtId="179" formatCode="#,##0.0;&quot;△ &quot;#,##0.0"/>
    <numFmt numFmtId="180" formatCode="#,##0_ ;[Red]\-#,##0\ "/>
    <numFmt numFmtId="181" formatCode="0&quot; 年&quot;"/>
    <numFmt numFmtId="182" formatCode="@\ "/>
    <numFmt numFmtId="183" formatCode="#,##0\ ;&quot;△ &quot;#,##0\ "/>
    <numFmt numFmtId="184" formatCode="0.00_ "/>
    <numFmt numFmtId="185" formatCode="#,##0.00\ ;&quot;△ &quot;#,##0.00\ "/>
    <numFmt numFmtId="186" formatCode="#,##0.00_ ;&quot;△ &quot;#,##0.00_ ;@_ "/>
    <numFmt numFmtId="187" formatCode="#,##0\ ;&quot;△ &quot;#,##0\ \ "/>
    <numFmt numFmtId="188" formatCode="&quot;平成 &quot;0&quot;年&quot;"/>
    <numFmt numFmtId="189" formatCode="0&quot;年&quot;"/>
    <numFmt numFmtId="190" formatCode="0_);[Red]\(0\)"/>
    <numFmt numFmtId="191" formatCode="&quot;令&quot;&quot;和&quot;0&quot;年&quot;"/>
  </numFmts>
  <fonts count="20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b/>
      <sz val="11"/>
      <name val="ＭＳ Ｐ明朝"/>
      <family val="1"/>
      <charset val="128"/>
    </font>
    <font>
      <sz val="9"/>
      <name val="ＭＳ Ｐ明朝"/>
      <family val="1"/>
      <charset val="128"/>
    </font>
    <font>
      <sz val="10"/>
      <name val="ＭＳ Ｐ明朝"/>
      <family val="1"/>
      <charset val="128"/>
    </font>
    <font>
      <b/>
      <sz val="12"/>
      <name val="ＭＳ Ｐ明朝"/>
      <family val="1"/>
      <charset val="128"/>
    </font>
    <font>
      <b/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8"/>
      <name val="ＭＳ Ｐ明朝"/>
      <family val="1"/>
      <charset val="128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10"/>
      <color indexed="8"/>
      <name val="ＭＳ Ｐ明朝"/>
      <family val="1"/>
      <charset val="128"/>
    </font>
    <font>
      <b/>
      <sz val="10"/>
      <name val="ＭＳ ゴシック"/>
      <family val="3"/>
      <charset val="128"/>
    </font>
    <font>
      <sz val="10"/>
      <color theme="1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5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454">
    <xf numFmtId="0" fontId="0" fillId="0" borderId="0" xfId="0"/>
    <xf numFmtId="0" fontId="3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7" fillId="0" borderId="0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vertical="center"/>
    </xf>
    <xf numFmtId="0" fontId="7" fillId="0" borderId="0" xfId="0" applyFont="1" applyFill="1" applyAlignment="1">
      <alignment horizontal="right" vertical="center"/>
    </xf>
    <xf numFmtId="0" fontId="3" fillId="0" borderId="1" xfId="0" applyFont="1" applyFill="1" applyBorder="1" applyAlignment="1">
      <alignment horizontal="right"/>
    </xf>
    <xf numFmtId="0" fontId="5" fillId="0" borderId="2" xfId="0" applyFont="1" applyFill="1" applyBorder="1" applyAlignment="1">
      <alignment vertical="distributed" textRotation="255" indent="2"/>
    </xf>
    <xf numFmtId="0" fontId="3" fillId="0" borderId="1" xfId="0" applyFont="1" applyFill="1" applyBorder="1" applyAlignment="1">
      <alignment horizontal="distributed" vertical="center"/>
    </xf>
    <xf numFmtId="0" fontId="3" fillId="2" borderId="0" xfId="0" applyFont="1" applyFill="1" applyAlignment="1">
      <alignment vertical="center"/>
    </xf>
    <xf numFmtId="0" fontId="5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Border="1" applyAlignment="1">
      <alignment vertical="center"/>
    </xf>
    <xf numFmtId="0" fontId="3" fillId="0" borderId="3" xfId="0" applyFont="1" applyFill="1" applyBorder="1" applyAlignment="1">
      <alignment vertical="center"/>
    </xf>
    <xf numFmtId="184" fontId="3" fillId="0" borderId="0" xfId="0" applyNumberFormat="1" applyFont="1" applyFill="1" applyBorder="1" applyAlignment="1">
      <alignment vertical="center"/>
    </xf>
    <xf numFmtId="0" fontId="6" fillId="0" borderId="0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center" vertical="center"/>
    </xf>
    <xf numFmtId="178" fontId="7" fillId="0" borderId="0" xfId="0" applyNumberFormat="1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right" vertical="center"/>
    </xf>
    <xf numFmtId="0" fontId="7" fillId="0" borderId="4" xfId="0" applyFont="1" applyFill="1" applyBorder="1" applyAlignment="1">
      <alignment vertical="center"/>
    </xf>
    <xf numFmtId="0" fontId="10" fillId="0" borderId="4" xfId="0" applyFont="1" applyFill="1" applyBorder="1" applyAlignment="1">
      <alignment vertical="center"/>
    </xf>
    <xf numFmtId="0" fontId="7" fillId="0" borderId="3" xfId="0" applyFont="1" applyFill="1" applyBorder="1" applyAlignment="1">
      <alignment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13" fillId="0" borderId="0" xfId="0" applyFont="1" applyFill="1" applyAlignment="1">
      <alignment vertical="center"/>
    </xf>
    <xf numFmtId="0" fontId="4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right" vertical="center"/>
    </xf>
    <xf numFmtId="180" fontId="3" fillId="0" borderId="0" xfId="0" applyNumberFormat="1" applyFont="1" applyFill="1" applyAlignment="1">
      <alignment vertical="center"/>
    </xf>
    <xf numFmtId="0" fontId="3" fillId="0" borderId="0" xfId="0" applyFont="1" applyFill="1" applyBorder="1" applyAlignment="1">
      <alignment horizontal="left" vertical="center" shrinkToFit="1"/>
    </xf>
    <xf numFmtId="176" fontId="3" fillId="0" borderId="0" xfId="0" applyNumberFormat="1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center" vertical="center"/>
    </xf>
    <xf numFmtId="179" fontId="3" fillId="0" borderId="0" xfId="0" applyNumberFormat="1" applyFont="1" applyFill="1" applyBorder="1" applyAlignment="1">
      <alignment horizontal="right" vertical="center"/>
    </xf>
    <xf numFmtId="38" fontId="3" fillId="0" borderId="0" xfId="0" applyNumberFormat="1" applyFont="1" applyFill="1" applyBorder="1" applyAlignment="1">
      <alignment horizontal="right" vertical="center"/>
    </xf>
    <xf numFmtId="38" fontId="3" fillId="0" borderId="0" xfId="0" applyNumberFormat="1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 shrinkToFit="1"/>
    </xf>
    <xf numFmtId="0" fontId="7" fillId="0" borderId="6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vertical="center"/>
    </xf>
    <xf numFmtId="0" fontId="7" fillId="0" borderId="7" xfId="0" applyFont="1" applyFill="1" applyBorder="1" applyAlignment="1">
      <alignment vertical="center"/>
    </xf>
    <xf numFmtId="0" fontId="6" fillId="0" borderId="0" xfId="0" applyNumberFormat="1" applyFont="1" applyFill="1" applyBorder="1" applyAlignment="1">
      <alignment horizontal="left" vertical="center"/>
    </xf>
    <xf numFmtId="0" fontId="3" fillId="0" borderId="8" xfId="0" applyFont="1" applyFill="1" applyBorder="1" applyAlignment="1">
      <alignment vertical="center" shrinkToFit="1"/>
    </xf>
    <xf numFmtId="0" fontId="13" fillId="0" borderId="8" xfId="0" applyFont="1" applyFill="1" applyBorder="1" applyAlignment="1">
      <alignment vertical="center" shrinkToFit="1"/>
    </xf>
    <xf numFmtId="0" fontId="4" fillId="0" borderId="0" xfId="0" applyFont="1" applyFill="1" applyAlignment="1" applyProtection="1">
      <alignment vertical="center"/>
    </xf>
    <xf numFmtId="0" fontId="1" fillId="0" borderId="0" xfId="0" applyFont="1" applyFill="1" applyAlignment="1" applyProtection="1">
      <alignment vertical="center"/>
    </xf>
    <xf numFmtId="0" fontId="3" fillId="0" borderId="0" xfId="0" applyFont="1" applyFill="1" applyAlignment="1" applyProtection="1">
      <alignment vertical="center"/>
    </xf>
    <xf numFmtId="0" fontId="3" fillId="0" borderId="1" xfId="0" applyFont="1" applyFill="1" applyBorder="1" applyAlignment="1" applyProtection="1">
      <alignment horizontal="right" vertical="center"/>
    </xf>
    <xf numFmtId="0" fontId="3" fillId="0" borderId="1" xfId="0" applyFont="1" applyFill="1" applyBorder="1" applyAlignment="1" applyProtection="1">
      <alignment horizontal="right"/>
    </xf>
    <xf numFmtId="178" fontId="3" fillId="0" borderId="0" xfId="0" applyNumberFormat="1" applyFont="1" applyFill="1" applyAlignment="1" applyProtection="1">
      <alignment vertical="center"/>
    </xf>
    <xf numFmtId="0" fontId="3" fillId="0" borderId="0" xfId="0" applyFont="1" applyFill="1" applyBorder="1" applyAlignment="1" applyProtection="1">
      <alignment vertical="center"/>
    </xf>
    <xf numFmtId="0" fontId="6" fillId="0" borderId="0" xfId="0" applyFont="1" applyFill="1" applyBorder="1" applyAlignment="1" applyProtection="1">
      <alignment horizontal="left" vertical="center"/>
    </xf>
    <xf numFmtId="0" fontId="3" fillId="0" borderId="0" xfId="0" applyFont="1" applyFill="1" applyBorder="1" applyAlignment="1" applyProtection="1">
      <alignment horizontal="right" vertical="center"/>
    </xf>
    <xf numFmtId="0" fontId="3" fillId="0" borderId="0" xfId="0" applyFont="1" applyFill="1" applyBorder="1" applyAlignment="1" applyProtection="1">
      <alignment horizontal="center" vertical="center"/>
    </xf>
    <xf numFmtId="0" fontId="7" fillId="0" borderId="0" xfId="0" applyFont="1" applyFill="1" applyBorder="1" applyAlignment="1" applyProtection="1">
      <alignment horizontal="right" vertical="center"/>
    </xf>
    <xf numFmtId="0" fontId="6" fillId="0" borderId="0" xfId="0" applyFont="1" applyFill="1" applyProtection="1"/>
    <xf numFmtId="0" fontId="3" fillId="0" borderId="0" xfId="0" applyFont="1" applyFill="1" applyProtection="1"/>
    <xf numFmtId="0" fontId="13" fillId="0" borderId="0" xfId="0" applyFont="1" applyFill="1" applyProtection="1"/>
    <xf numFmtId="0" fontId="8" fillId="0" borderId="0" xfId="0" applyFont="1" applyFill="1" applyAlignment="1" applyProtection="1">
      <alignment vertical="center"/>
    </xf>
    <xf numFmtId="0" fontId="3" fillId="0" borderId="0" xfId="0" applyFont="1" applyFill="1" applyAlignment="1" applyProtection="1">
      <alignment horizontal="center" vertical="center"/>
    </xf>
    <xf numFmtId="0" fontId="3" fillId="0" borderId="0" xfId="0" applyFont="1" applyFill="1" applyBorder="1" applyAlignment="1" applyProtection="1">
      <alignment horizontal="right"/>
    </xf>
    <xf numFmtId="176" fontId="3" fillId="0" borderId="0" xfId="0" applyNumberFormat="1" applyFont="1" applyFill="1" applyBorder="1" applyAlignment="1" applyProtection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vertical="center"/>
    </xf>
    <xf numFmtId="176" fontId="3" fillId="0" borderId="1" xfId="0" applyNumberFormat="1" applyFont="1" applyFill="1" applyBorder="1" applyAlignment="1">
      <alignment horizontal="right" vertical="center"/>
    </xf>
    <xf numFmtId="0" fontId="10" fillId="0" borderId="3" xfId="0" applyFont="1" applyFill="1" applyBorder="1" applyAlignment="1">
      <alignment vertical="center"/>
    </xf>
    <xf numFmtId="0" fontId="10" fillId="0" borderId="7" xfId="0" applyFont="1" applyFill="1" applyBorder="1" applyAlignment="1">
      <alignment vertical="center"/>
    </xf>
    <xf numFmtId="0" fontId="7" fillId="0" borderId="8" xfId="0" applyFont="1" applyFill="1" applyBorder="1" applyAlignment="1">
      <alignment horizontal="right" vertical="center"/>
    </xf>
    <xf numFmtId="0" fontId="12" fillId="0" borderId="0" xfId="0" applyFont="1" applyFill="1" applyBorder="1" applyAlignment="1">
      <alignment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right" vertical="center"/>
    </xf>
    <xf numFmtId="0" fontId="3" fillId="3" borderId="0" xfId="0" applyFont="1" applyFill="1" applyBorder="1" applyAlignment="1">
      <alignment vertical="center"/>
    </xf>
    <xf numFmtId="0" fontId="4" fillId="3" borderId="0" xfId="0" applyFont="1" applyFill="1" applyAlignment="1">
      <alignment vertical="center"/>
    </xf>
    <xf numFmtId="178" fontId="7" fillId="3" borderId="0" xfId="0" applyNumberFormat="1" applyFont="1" applyFill="1" applyBorder="1" applyAlignment="1">
      <alignment horizontal="right" vertical="center"/>
    </xf>
    <xf numFmtId="0" fontId="3" fillId="3" borderId="0" xfId="0" applyFont="1" applyFill="1" applyAlignment="1">
      <alignment vertical="center"/>
    </xf>
    <xf numFmtId="0" fontId="7" fillId="3" borderId="0" xfId="0" applyFont="1" applyFill="1" applyBorder="1" applyAlignment="1">
      <alignment horizontal="right" vertical="center"/>
    </xf>
    <xf numFmtId="0" fontId="7" fillId="3" borderId="0" xfId="0" applyFont="1" applyFill="1" applyAlignment="1">
      <alignment horizontal="right" vertical="center"/>
    </xf>
    <xf numFmtId="0" fontId="3" fillId="3" borderId="1" xfId="0" applyFont="1" applyFill="1" applyBorder="1" applyAlignment="1">
      <alignment horizontal="right" vertical="center"/>
    </xf>
    <xf numFmtId="0" fontId="3" fillId="3" borderId="1" xfId="0" applyFont="1" applyFill="1" applyBorder="1" applyAlignment="1">
      <alignment horizontal="right"/>
    </xf>
    <xf numFmtId="0" fontId="13" fillId="3" borderId="0" xfId="0" applyFont="1" applyFill="1" applyAlignment="1">
      <alignment vertical="center"/>
    </xf>
    <xf numFmtId="0" fontId="7" fillId="0" borderId="3" xfId="0" applyFont="1" applyFill="1" applyBorder="1" applyAlignment="1">
      <alignment horizontal="distributed" vertical="center" justifyLastLine="1"/>
    </xf>
    <xf numFmtId="0" fontId="7" fillId="0" borderId="0" xfId="0" applyFont="1" applyFill="1" applyBorder="1" applyAlignment="1">
      <alignment horizontal="distributed" vertical="center" justifyLastLine="1"/>
    </xf>
    <xf numFmtId="0" fontId="7" fillId="0" borderId="3" xfId="0" applyFont="1" applyFill="1" applyBorder="1" applyAlignment="1">
      <alignment vertical="center"/>
    </xf>
    <xf numFmtId="0" fontId="7" fillId="0" borderId="5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183" fontId="7" fillId="0" borderId="0" xfId="0" applyNumberFormat="1" applyFont="1" applyFill="1" applyBorder="1" applyAlignment="1">
      <alignment vertical="center"/>
    </xf>
    <xf numFmtId="181" fontId="7" fillId="0" borderId="3" xfId="0" applyNumberFormat="1" applyFont="1" applyFill="1" applyBorder="1" applyAlignment="1" applyProtection="1">
      <alignment horizontal="right" vertical="center"/>
    </xf>
    <xf numFmtId="181" fontId="7" fillId="0" borderId="0" xfId="0" applyNumberFormat="1" applyFont="1" applyFill="1" applyBorder="1" applyAlignment="1" applyProtection="1">
      <alignment horizontal="right" vertical="center"/>
    </xf>
    <xf numFmtId="181" fontId="7" fillId="0" borderId="6" xfId="0" applyNumberFormat="1" applyFont="1" applyFill="1" applyBorder="1" applyAlignment="1" applyProtection="1">
      <alignment horizontal="right" vertical="center"/>
    </xf>
    <xf numFmtId="177" fontId="19" fillId="0" borderId="15" xfId="0" applyNumberFormat="1" applyFont="1" applyFill="1" applyBorder="1" applyAlignment="1" applyProtection="1">
      <alignment vertical="center"/>
    </xf>
    <xf numFmtId="177" fontId="19" fillId="0" borderId="0" xfId="0" applyNumberFormat="1" applyFont="1" applyFill="1" applyBorder="1" applyAlignment="1" applyProtection="1">
      <alignment vertical="center"/>
    </xf>
    <xf numFmtId="0" fontId="7" fillId="0" borderId="36" xfId="0" applyFont="1" applyFill="1" applyBorder="1" applyAlignment="1" applyProtection="1">
      <alignment horizontal="center" vertical="center"/>
    </xf>
    <xf numFmtId="0" fontId="7" fillId="0" borderId="8" xfId="0" applyFont="1" applyFill="1" applyBorder="1" applyAlignment="1" applyProtection="1">
      <alignment horizontal="center" vertical="center"/>
    </xf>
    <xf numFmtId="0" fontId="7" fillId="0" borderId="37" xfId="0" applyFont="1" applyFill="1" applyBorder="1" applyAlignment="1" applyProtection="1">
      <alignment horizontal="center" vertical="center"/>
    </xf>
    <xf numFmtId="0" fontId="7" fillId="0" borderId="18" xfId="0" applyFont="1" applyFill="1" applyBorder="1" applyAlignment="1" applyProtection="1">
      <alignment horizontal="center" vertical="center"/>
    </xf>
    <xf numFmtId="0" fontId="7" fillId="0" borderId="11" xfId="0" applyFont="1" applyFill="1" applyBorder="1" applyAlignment="1" applyProtection="1">
      <alignment horizontal="center" vertical="center"/>
    </xf>
    <xf numFmtId="0" fontId="7" fillId="0" borderId="31" xfId="0" applyFont="1" applyFill="1" applyBorder="1" applyAlignment="1" applyProtection="1">
      <alignment horizontal="center" vertical="center"/>
    </xf>
    <xf numFmtId="183" fontId="19" fillId="0" borderId="10" xfId="0" applyNumberFormat="1" applyFont="1" applyFill="1" applyBorder="1" applyAlignment="1" applyProtection="1">
      <alignment vertical="center"/>
    </xf>
    <xf numFmtId="183" fontId="19" fillId="0" borderId="29" xfId="0" applyNumberFormat="1" applyFont="1" applyFill="1" applyBorder="1" applyAlignment="1" applyProtection="1">
      <alignment vertical="center"/>
    </xf>
    <xf numFmtId="183" fontId="19" fillId="0" borderId="0" xfId="0" applyNumberFormat="1" applyFont="1" applyFill="1" applyBorder="1" applyAlignment="1" applyProtection="1">
      <alignment vertical="center"/>
    </xf>
    <xf numFmtId="183" fontId="19" fillId="0" borderId="9" xfId="0" applyNumberFormat="1" applyFont="1" applyFill="1" applyBorder="1" applyAlignment="1" applyProtection="1">
      <alignment vertical="center"/>
    </xf>
    <xf numFmtId="0" fontId="7" fillId="0" borderId="25" xfId="0" applyFont="1" applyFill="1" applyBorder="1" applyAlignment="1" applyProtection="1">
      <alignment horizontal="center" vertical="center"/>
    </xf>
    <xf numFmtId="0" fontId="7" fillId="0" borderId="26" xfId="0" applyFont="1" applyFill="1" applyBorder="1" applyAlignment="1" applyProtection="1">
      <alignment horizontal="center" vertical="center"/>
    </xf>
    <xf numFmtId="0" fontId="7" fillId="0" borderId="27" xfId="0" applyFont="1" applyFill="1" applyBorder="1" applyAlignment="1" applyProtection="1">
      <alignment horizontal="center" vertical="center"/>
    </xf>
    <xf numFmtId="186" fontId="7" fillId="0" borderId="0" xfId="0" applyNumberFormat="1" applyFont="1" applyFill="1" applyBorder="1" applyAlignment="1">
      <alignment vertical="center" shrinkToFit="1"/>
    </xf>
    <xf numFmtId="186" fontId="7" fillId="0" borderId="9" xfId="0" applyNumberFormat="1" applyFont="1" applyFill="1" applyBorder="1" applyAlignment="1">
      <alignment vertical="center" shrinkToFit="1"/>
    </xf>
    <xf numFmtId="187" fontId="7" fillId="0" borderId="1" xfId="0" applyNumberFormat="1" applyFont="1" applyFill="1" applyBorder="1" applyAlignment="1">
      <alignment vertical="center"/>
    </xf>
    <xf numFmtId="179" fontId="7" fillId="0" borderId="1" xfId="0" applyNumberFormat="1" applyFont="1" applyFill="1" applyBorder="1" applyAlignment="1">
      <alignment horizontal="right" vertical="center"/>
    </xf>
    <xf numFmtId="179" fontId="7" fillId="0" borderId="16" xfId="0" applyNumberFormat="1" applyFont="1" applyFill="1" applyBorder="1" applyAlignment="1">
      <alignment horizontal="right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left" vertical="center" shrinkToFit="1"/>
    </xf>
    <xf numFmtId="0" fontId="7" fillId="0" borderId="1" xfId="0" applyFont="1" applyFill="1" applyBorder="1" applyAlignment="1">
      <alignment horizontal="left" vertical="center" shrinkToFit="1"/>
    </xf>
    <xf numFmtId="0" fontId="7" fillId="0" borderId="5" xfId="0" applyFont="1" applyFill="1" applyBorder="1" applyAlignment="1">
      <alignment horizontal="left" vertical="center" shrinkToFit="1"/>
    </xf>
    <xf numFmtId="183" fontId="19" fillId="0" borderId="0" xfId="1" applyNumberFormat="1" applyFont="1" applyFill="1" applyBorder="1" applyAlignment="1" applyProtection="1">
      <alignment vertical="center"/>
    </xf>
    <xf numFmtId="187" fontId="7" fillId="0" borderId="17" xfId="0" applyNumberFormat="1" applyFont="1" applyFill="1" applyBorder="1" applyAlignment="1">
      <alignment vertical="center"/>
    </xf>
    <xf numFmtId="42" fontId="7" fillId="0" borderId="1" xfId="0" applyNumberFormat="1" applyFont="1" applyFill="1" applyBorder="1" applyAlignment="1">
      <alignment horizontal="right" vertical="center"/>
    </xf>
    <xf numFmtId="182" fontId="7" fillId="0" borderId="3" xfId="0" applyNumberFormat="1" applyFont="1" applyFill="1" applyBorder="1" applyAlignment="1" applyProtection="1">
      <alignment horizontal="right" vertical="center"/>
    </xf>
    <xf numFmtId="182" fontId="7" fillId="0" borderId="0" xfId="0" applyNumberFormat="1" applyFont="1" applyFill="1" applyBorder="1" applyAlignment="1" applyProtection="1">
      <alignment horizontal="right" vertical="center"/>
    </xf>
    <xf numFmtId="182" fontId="7" fillId="0" borderId="6" xfId="0" applyNumberFormat="1" applyFont="1" applyFill="1" applyBorder="1" applyAlignment="1" applyProtection="1">
      <alignment horizontal="right" vertical="center"/>
    </xf>
    <xf numFmtId="42" fontId="19" fillId="0" borderId="0" xfId="1" applyNumberFormat="1" applyFont="1" applyFill="1" applyBorder="1" applyAlignment="1" applyProtection="1">
      <alignment horizontal="right" vertical="center"/>
    </xf>
    <xf numFmtId="176" fontId="7" fillId="0" borderId="0" xfId="0" applyNumberFormat="1" applyFont="1" applyFill="1" applyBorder="1" applyAlignment="1" applyProtection="1">
      <alignment horizontal="right" vertical="center" shrinkToFit="1"/>
      <protection locked="0"/>
    </xf>
    <xf numFmtId="0" fontId="18" fillId="0" borderId="3" xfId="0" applyFont="1" applyFill="1" applyBorder="1" applyAlignment="1">
      <alignment horizontal="distributed" vertical="center" justifyLastLine="1"/>
    </xf>
    <xf numFmtId="0" fontId="18" fillId="0" borderId="0" xfId="0" applyFont="1" applyFill="1" applyBorder="1" applyAlignment="1">
      <alignment horizontal="distributed" vertical="center" justifyLastLine="1"/>
    </xf>
    <xf numFmtId="185" fontId="7" fillId="0" borderId="0" xfId="0" applyNumberFormat="1" applyFont="1" applyFill="1" applyBorder="1" applyAlignment="1">
      <alignment vertical="center"/>
    </xf>
    <xf numFmtId="0" fontId="18" fillId="0" borderId="7" xfId="0" applyFont="1" applyFill="1" applyBorder="1" applyAlignment="1">
      <alignment horizontal="distributed" vertical="center" justifyLastLine="1"/>
    </xf>
    <xf numFmtId="0" fontId="18" fillId="0" borderId="1" xfId="0" applyFont="1" applyFill="1" applyBorder="1" applyAlignment="1">
      <alignment horizontal="distributed" vertical="center" justifyLastLine="1"/>
    </xf>
    <xf numFmtId="0" fontId="7" fillId="0" borderId="12" xfId="0" applyFont="1" applyFill="1" applyBorder="1" applyAlignment="1" applyProtection="1">
      <alignment horizontal="center" vertical="center"/>
    </xf>
    <xf numFmtId="0" fontId="7" fillId="0" borderId="13" xfId="0" applyFont="1" applyFill="1" applyBorder="1" applyAlignment="1" applyProtection="1">
      <alignment horizontal="center" vertical="center"/>
    </xf>
    <xf numFmtId="0" fontId="7" fillId="0" borderId="14" xfId="0" applyFont="1" applyFill="1" applyBorder="1" applyAlignment="1" applyProtection="1">
      <alignment horizontal="center" vertical="center"/>
    </xf>
    <xf numFmtId="177" fontId="19" fillId="0" borderId="20" xfId="0" applyNumberFormat="1" applyFont="1" applyFill="1" applyBorder="1" applyAlignment="1" applyProtection="1">
      <alignment vertical="center"/>
    </xf>
    <xf numFmtId="177" fontId="19" fillId="0" borderId="10" xfId="0" applyNumberFormat="1" applyFont="1" applyFill="1" applyBorder="1" applyAlignment="1" applyProtection="1">
      <alignment vertical="center"/>
    </xf>
    <xf numFmtId="179" fontId="7" fillId="3" borderId="1" xfId="0" applyNumberFormat="1" applyFont="1" applyFill="1" applyBorder="1" applyAlignment="1">
      <alignment horizontal="right" vertical="center"/>
    </xf>
    <xf numFmtId="179" fontId="7" fillId="3" borderId="16" xfId="0" applyNumberFormat="1" applyFont="1" applyFill="1" applyBorder="1" applyAlignment="1">
      <alignment horizontal="right" vertical="center"/>
    </xf>
    <xf numFmtId="183" fontId="19" fillId="0" borderId="1" xfId="1" applyNumberFormat="1" applyFont="1" applyFill="1" applyBorder="1" applyAlignment="1" applyProtection="1">
      <alignment vertical="center"/>
    </xf>
    <xf numFmtId="0" fontId="7" fillId="0" borderId="3" xfId="0" applyFont="1" applyFill="1" applyBorder="1" applyAlignment="1">
      <alignment horizontal="left" vertical="center" shrinkToFit="1"/>
    </xf>
    <xf numFmtId="0" fontId="7" fillId="0" borderId="0" xfId="0" applyFont="1" applyFill="1" applyBorder="1" applyAlignment="1">
      <alignment horizontal="left" vertical="center" shrinkToFit="1"/>
    </xf>
    <xf numFmtId="0" fontId="7" fillId="0" borderId="6" xfId="0" applyFont="1" applyFill="1" applyBorder="1" applyAlignment="1">
      <alignment horizontal="left" vertical="center" shrinkToFit="1"/>
    </xf>
    <xf numFmtId="183" fontId="7" fillId="0" borderId="15" xfId="0" applyNumberFormat="1" applyFont="1" applyFill="1" applyBorder="1" applyAlignment="1">
      <alignment vertical="center"/>
    </xf>
    <xf numFmtId="180" fontId="7" fillId="0" borderId="17" xfId="0" applyNumberFormat="1" applyFont="1" applyFill="1" applyBorder="1" applyAlignment="1">
      <alignment vertical="center"/>
    </xf>
    <xf numFmtId="180" fontId="7" fillId="0" borderId="1" xfId="0" applyNumberFormat="1" applyFont="1" applyFill="1" applyBorder="1" applyAlignment="1">
      <alignment vertical="center"/>
    </xf>
    <xf numFmtId="0" fontId="7" fillId="0" borderId="0" xfId="0" applyFont="1" applyFill="1" applyBorder="1" applyAlignment="1">
      <alignment horizontal="distributed" vertical="center"/>
    </xf>
    <xf numFmtId="176" fontId="7" fillId="0" borderId="1" xfId="0" applyNumberFormat="1" applyFont="1" applyFill="1" applyBorder="1" applyAlignment="1" applyProtection="1">
      <alignment horizontal="right" vertical="center" shrinkToFit="1"/>
      <protection locked="0"/>
    </xf>
    <xf numFmtId="183" fontId="11" fillId="0" borderId="11" xfId="0" applyNumberFormat="1" applyFont="1" applyFill="1" applyBorder="1" applyAlignment="1" applyProtection="1">
      <alignment vertical="center"/>
    </xf>
    <xf numFmtId="178" fontId="7" fillId="0" borderId="15" xfId="1" applyNumberFormat="1" applyFont="1" applyFill="1" applyBorder="1" applyAlignment="1">
      <alignment horizontal="right" vertical="center"/>
    </xf>
    <xf numFmtId="178" fontId="7" fillId="0" borderId="0" xfId="1" applyNumberFormat="1" applyFont="1" applyFill="1" applyBorder="1" applyAlignment="1">
      <alignment horizontal="right" vertical="center"/>
    </xf>
    <xf numFmtId="180" fontId="7" fillId="0" borderId="15" xfId="0" applyNumberFormat="1" applyFont="1" applyFill="1" applyBorder="1" applyAlignment="1">
      <alignment vertical="center"/>
    </xf>
    <xf numFmtId="180" fontId="7" fillId="0" borderId="0" xfId="0" applyNumberFormat="1" applyFont="1" applyFill="1" applyBorder="1" applyAlignment="1">
      <alignment vertical="center"/>
    </xf>
    <xf numFmtId="0" fontId="7" fillId="0" borderId="3" xfId="0" applyFont="1" applyFill="1" applyBorder="1" applyAlignment="1">
      <alignment horizontal="center" vertical="center"/>
    </xf>
    <xf numFmtId="179" fontId="7" fillId="0" borderId="0" xfId="0" applyNumberFormat="1" applyFont="1" applyFill="1" applyBorder="1" applyAlignment="1">
      <alignment vertical="center"/>
    </xf>
    <xf numFmtId="0" fontId="11" fillId="0" borderId="3" xfId="0" applyFont="1" applyFill="1" applyBorder="1" applyAlignment="1">
      <alignment horizontal="distributed" vertical="center" justifyLastLine="1"/>
    </xf>
    <xf numFmtId="0" fontId="11" fillId="0" borderId="0" xfId="0" applyFont="1" applyFill="1" applyBorder="1" applyAlignment="1">
      <alignment horizontal="distributed" vertical="center" justifyLastLine="1"/>
    </xf>
    <xf numFmtId="187" fontId="7" fillId="0" borderId="15" xfId="0" applyNumberFormat="1" applyFont="1" applyFill="1" applyBorder="1" applyAlignment="1">
      <alignment vertical="center"/>
    </xf>
    <xf numFmtId="187" fontId="7" fillId="0" borderId="0" xfId="0" applyNumberFormat="1" applyFont="1" applyFill="1" applyBorder="1" applyAlignment="1">
      <alignment vertical="center"/>
    </xf>
    <xf numFmtId="0" fontId="11" fillId="0" borderId="28" xfId="0" applyFont="1" applyFill="1" applyBorder="1" applyAlignment="1">
      <alignment horizontal="distributed" vertical="center" indent="1"/>
    </xf>
    <xf numFmtId="0" fontId="11" fillId="0" borderId="10" xfId="0" applyFont="1" applyFill="1" applyBorder="1" applyAlignment="1">
      <alignment horizontal="distributed" vertical="center" indent="1"/>
    </xf>
    <xf numFmtId="0" fontId="11" fillId="0" borderId="24" xfId="0" applyFont="1" applyFill="1" applyBorder="1" applyAlignment="1">
      <alignment horizontal="distributed" vertical="center" indent="1"/>
    </xf>
    <xf numFmtId="187" fontId="11" fillId="0" borderId="20" xfId="0" applyNumberFormat="1" applyFont="1" applyFill="1" applyBorder="1" applyAlignment="1">
      <alignment vertical="center"/>
    </xf>
    <xf numFmtId="187" fontId="11" fillId="0" borderId="10" xfId="0" applyNumberFormat="1" applyFont="1" applyFill="1" applyBorder="1" applyAlignment="1">
      <alignment vertical="center"/>
    </xf>
    <xf numFmtId="0" fontId="7" fillId="0" borderId="3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7" fillId="0" borderId="6" xfId="0" applyFont="1" applyFill="1" applyBorder="1" applyAlignment="1">
      <alignment vertical="center"/>
    </xf>
    <xf numFmtId="190" fontId="7" fillId="0" borderId="15" xfId="1" applyNumberFormat="1" applyFont="1" applyFill="1" applyBorder="1" applyAlignment="1">
      <alignment horizontal="right" vertical="center"/>
    </xf>
    <xf numFmtId="190" fontId="7" fillId="0" borderId="0" xfId="1" applyNumberFormat="1" applyFont="1" applyFill="1" applyBorder="1" applyAlignment="1">
      <alignment horizontal="right" vertical="center"/>
    </xf>
    <xf numFmtId="179" fontId="11" fillId="0" borderId="10" xfId="0" applyNumberFormat="1" applyFont="1" applyFill="1" applyBorder="1" applyAlignment="1">
      <alignment vertical="center"/>
    </xf>
    <xf numFmtId="0" fontId="7" fillId="0" borderId="21" xfId="0" applyFont="1" applyFill="1" applyBorder="1" applyAlignment="1">
      <alignment horizontal="right" vertical="center"/>
    </xf>
    <xf numFmtId="0" fontId="7" fillId="0" borderId="8" xfId="0" applyFont="1" applyFill="1" applyBorder="1" applyAlignment="1">
      <alignment horizontal="right" vertical="center"/>
    </xf>
    <xf numFmtId="0" fontId="7" fillId="0" borderId="22" xfId="0" applyFont="1" applyFill="1" applyBorder="1" applyAlignment="1">
      <alignment horizontal="right" vertical="center"/>
    </xf>
    <xf numFmtId="183" fontId="7" fillId="0" borderId="10" xfId="1" applyNumberFormat="1" applyFont="1" applyFill="1" applyBorder="1" applyAlignment="1" applyProtection="1">
      <alignment vertical="center"/>
      <protection locked="0"/>
    </xf>
    <xf numFmtId="183" fontId="19" fillId="0" borderId="10" xfId="1" applyNumberFormat="1" applyFont="1" applyFill="1" applyBorder="1" applyAlignment="1" applyProtection="1">
      <alignment vertical="center"/>
    </xf>
    <xf numFmtId="0" fontId="7" fillId="0" borderId="23" xfId="0" applyFont="1" applyFill="1" applyBorder="1" applyAlignment="1">
      <alignment horizontal="left" vertical="center"/>
    </xf>
    <xf numFmtId="0" fontId="7" fillId="0" borderId="11" xfId="0" applyFont="1" applyFill="1" applyBorder="1" applyAlignment="1">
      <alignment horizontal="left" vertical="center"/>
    </xf>
    <xf numFmtId="0" fontId="7" fillId="0" borderId="19" xfId="0" applyFont="1" applyFill="1" applyBorder="1" applyAlignment="1">
      <alignment horizontal="left" vertical="center"/>
    </xf>
    <xf numFmtId="0" fontId="7" fillId="0" borderId="23" xfId="0" applyFont="1" applyFill="1" applyBorder="1" applyAlignment="1" applyProtection="1">
      <alignment horizontal="left" vertical="center"/>
    </xf>
    <xf numFmtId="0" fontId="7" fillId="0" borderId="11" xfId="0" applyFont="1" applyFill="1" applyBorder="1" applyAlignment="1" applyProtection="1">
      <alignment horizontal="left" vertical="center"/>
    </xf>
    <xf numFmtId="0" fontId="7" fillId="0" borderId="19" xfId="0" applyFont="1" applyFill="1" applyBorder="1" applyAlignment="1" applyProtection="1">
      <alignment horizontal="left" vertical="center"/>
    </xf>
    <xf numFmtId="0" fontId="7" fillId="0" borderId="20" xfId="0" applyFont="1" applyFill="1" applyBorder="1" applyAlignment="1" applyProtection="1">
      <alignment horizontal="center" vertical="center"/>
    </xf>
    <xf numFmtId="0" fontId="7" fillId="0" borderId="10" xfId="0" applyFont="1" applyFill="1" applyBorder="1" applyAlignment="1" applyProtection="1">
      <alignment horizontal="center" vertical="center"/>
    </xf>
    <xf numFmtId="0" fontId="7" fillId="0" borderId="24" xfId="0" applyFont="1" applyFill="1" applyBorder="1" applyAlignment="1" applyProtection="1">
      <alignment horizontal="center" vertical="center"/>
    </xf>
    <xf numFmtId="0" fontId="7" fillId="0" borderId="19" xfId="0" applyFont="1" applyFill="1" applyBorder="1" applyAlignment="1" applyProtection="1">
      <alignment horizontal="center" vertical="center"/>
    </xf>
    <xf numFmtId="0" fontId="7" fillId="0" borderId="21" xfId="0" applyFont="1" applyFill="1" applyBorder="1" applyAlignment="1" applyProtection="1">
      <alignment horizontal="right" vertical="center"/>
    </xf>
    <xf numFmtId="0" fontId="7" fillId="0" borderId="8" xfId="0" applyFont="1" applyFill="1" applyBorder="1" applyAlignment="1" applyProtection="1">
      <alignment horizontal="right" vertical="center"/>
    </xf>
    <xf numFmtId="0" fontId="7" fillId="0" borderId="22" xfId="0" applyFont="1" applyFill="1" applyBorder="1" applyAlignment="1" applyProtection="1">
      <alignment horizontal="right" vertical="center"/>
    </xf>
    <xf numFmtId="0" fontId="7" fillId="0" borderId="3" xfId="0" applyFont="1" applyFill="1" applyBorder="1" applyAlignment="1" applyProtection="1">
      <alignment horizontal="right" vertical="center"/>
    </xf>
    <xf numFmtId="0" fontId="7" fillId="0" borderId="0" xfId="0" applyFont="1" applyFill="1" applyBorder="1" applyAlignment="1" applyProtection="1">
      <alignment horizontal="right" vertical="center"/>
    </xf>
    <xf numFmtId="0" fontId="7" fillId="0" borderId="6" xfId="0" applyFont="1" applyFill="1" applyBorder="1" applyAlignment="1" applyProtection="1">
      <alignment horizontal="right" vertical="center"/>
    </xf>
    <xf numFmtId="181" fontId="11" fillId="0" borderId="23" xfId="0" applyNumberFormat="1" applyFont="1" applyFill="1" applyBorder="1" applyAlignment="1" applyProtection="1">
      <alignment horizontal="right" vertical="center"/>
    </xf>
    <xf numFmtId="181" fontId="11" fillId="0" borderId="11" xfId="0" applyNumberFormat="1" applyFont="1" applyFill="1" applyBorder="1" applyAlignment="1" applyProtection="1">
      <alignment horizontal="right" vertical="center"/>
    </xf>
    <xf numFmtId="181" fontId="11" fillId="0" borderId="19" xfId="0" applyNumberFormat="1" applyFont="1" applyFill="1" applyBorder="1" applyAlignment="1" applyProtection="1">
      <alignment horizontal="right" vertical="center"/>
    </xf>
    <xf numFmtId="42" fontId="7" fillId="0" borderId="0" xfId="1" applyNumberFormat="1" applyFont="1" applyFill="1" applyBorder="1" applyAlignment="1" applyProtection="1">
      <alignment horizontal="right" vertical="center"/>
      <protection locked="0"/>
    </xf>
    <xf numFmtId="42" fontId="7" fillId="0" borderId="9" xfId="1" applyNumberFormat="1" applyFont="1" applyFill="1" applyBorder="1" applyAlignment="1" applyProtection="1">
      <alignment horizontal="right" vertical="center"/>
      <protection locked="0"/>
    </xf>
    <xf numFmtId="41" fontId="19" fillId="0" borderId="0" xfId="1" applyNumberFormat="1" applyFont="1" applyFill="1" applyBorder="1" applyAlignment="1" applyProtection="1">
      <alignment horizontal="right" vertical="center"/>
    </xf>
    <xf numFmtId="41" fontId="19" fillId="0" borderId="9" xfId="1" applyNumberFormat="1" applyFont="1" applyFill="1" applyBorder="1" applyAlignment="1" applyProtection="1">
      <alignment horizontal="right" vertical="center"/>
    </xf>
    <xf numFmtId="182" fontId="7" fillId="0" borderId="28" xfId="0" applyNumberFormat="1" applyFont="1" applyFill="1" applyBorder="1" applyAlignment="1" applyProtection="1">
      <alignment horizontal="right" vertical="center"/>
    </xf>
    <xf numFmtId="182" fontId="7" fillId="0" borderId="10" xfId="0" applyNumberFormat="1" applyFont="1" applyFill="1" applyBorder="1" applyAlignment="1" applyProtection="1">
      <alignment horizontal="right" vertical="center"/>
    </xf>
    <xf numFmtId="182" fontId="7" fillId="0" borderId="24" xfId="0" applyNumberFormat="1" applyFont="1" applyFill="1" applyBorder="1" applyAlignment="1" applyProtection="1">
      <alignment horizontal="right" vertical="center"/>
    </xf>
    <xf numFmtId="177" fontId="11" fillId="0" borderId="18" xfId="0" applyNumberFormat="1" applyFont="1" applyFill="1" applyBorder="1" applyAlignment="1" applyProtection="1">
      <alignment vertical="center"/>
    </xf>
    <xf numFmtId="177" fontId="11" fillId="0" borderId="11" xfId="0" applyNumberFormat="1" applyFont="1" applyFill="1" applyBorder="1" applyAlignment="1" applyProtection="1">
      <alignment vertical="center"/>
    </xf>
    <xf numFmtId="183" fontId="7" fillId="0" borderId="0" xfId="1" applyNumberFormat="1" applyFont="1" applyFill="1" applyBorder="1" applyAlignment="1" applyProtection="1">
      <alignment vertical="center"/>
      <protection locked="0"/>
    </xf>
    <xf numFmtId="178" fontId="19" fillId="0" borderId="15" xfId="0" applyNumberFormat="1" applyFont="1" applyFill="1" applyBorder="1" applyAlignment="1" applyProtection="1">
      <alignment vertical="center"/>
    </xf>
    <xf numFmtId="178" fontId="19" fillId="0" borderId="0" xfId="0" applyNumberFormat="1" applyFont="1" applyFill="1" applyBorder="1" applyAlignment="1" applyProtection="1">
      <alignment vertical="center"/>
    </xf>
    <xf numFmtId="183" fontId="7" fillId="0" borderId="0" xfId="1" applyNumberFormat="1" applyFont="1" applyFill="1" applyBorder="1" applyAlignment="1" applyProtection="1">
      <alignment horizontal="right" vertical="center"/>
      <protection locked="0"/>
    </xf>
    <xf numFmtId="183" fontId="7" fillId="0" borderId="9" xfId="1" applyNumberFormat="1" applyFont="1" applyFill="1" applyBorder="1" applyAlignment="1" applyProtection="1">
      <alignment horizontal="right" vertical="center"/>
      <protection locked="0"/>
    </xf>
    <xf numFmtId="178" fontId="19" fillId="3" borderId="0" xfId="0" applyNumberFormat="1" applyFont="1" applyFill="1" applyBorder="1" applyAlignment="1" applyProtection="1">
      <alignment horizontal="right" vertical="center"/>
    </xf>
    <xf numFmtId="178" fontId="19" fillId="3" borderId="9" xfId="0" applyNumberFormat="1" applyFont="1" applyFill="1" applyBorder="1" applyAlignment="1" applyProtection="1">
      <alignment horizontal="right" vertical="center"/>
    </xf>
    <xf numFmtId="0" fontId="7" fillId="0" borderId="34" xfId="0" applyFont="1" applyFill="1" applyBorder="1" applyAlignment="1" applyProtection="1">
      <alignment horizontal="center" vertical="center"/>
    </xf>
    <xf numFmtId="0" fontId="7" fillId="0" borderId="30" xfId="0" applyFont="1" applyFill="1" applyBorder="1" applyAlignment="1" applyProtection="1">
      <alignment horizontal="center" vertical="center"/>
    </xf>
    <xf numFmtId="178" fontId="19" fillId="0" borderId="0" xfId="0" applyNumberFormat="1" applyFont="1" applyFill="1" applyBorder="1" applyAlignment="1" applyProtection="1">
      <alignment horizontal="right" vertical="center"/>
    </xf>
    <xf numFmtId="183" fontId="7" fillId="0" borderId="1" xfId="1" applyNumberFormat="1" applyFont="1" applyFill="1" applyBorder="1" applyAlignment="1" applyProtection="1">
      <alignment horizontal="right" vertical="center"/>
      <protection locked="0"/>
    </xf>
    <xf numFmtId="183" fontId="7" fillId="0" borderId="16" xfId="1" applyNumberFormat="1" applyFont="1" applyFill="1" applyBorder="1" applyAlignment="1" applyProtection="1">
      <alignment horizontal="right" vertical="center"/>
      <protection locked="0"/>
    </xf>
    <xf numFmtId="178" fontId="19" fillId="0" borderId="15" xfId="0" applyNumberFormat="1" applyFont="1" applyFill="1" applyBorder="1" applyAlignment="1" applyProtection="1">
      <alignment vertical="center"/>
      <protection locked="0"/>
    </xf>
    <xf numFmtId="178" fontId="19" fillId="0" borderId="0" xfId="0" applyNumberFormat="1" applyFont="1" applyFill="1" applyBorder="1" applyAlignment="1" applyProtection="1">
      <alignment vertical="center"/>
      <protection locked="0"/>
    </xf>
    <xf numFmtId="0" fontId="7" fillId="0" borderId="18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horizontal="center" vertical="center"/>
    </xf>
    <xf numFmtId="190" fontId="7" fillId="0" borderId="1" xfId="1" applyNumberFormat="1" applyFont="1" applyFill="1" applyBorder="1" applyAlignment="1">
      <alignment horizontal="right" vertical="center"/>
    </xf>
    <xf numFmtId="0" fontId="7" fillId="0" borderId="1" xfId="0" applyFont="1" applyFill="1" applyBorder="1" applyAlignment="1">
      <alignment horizontal="distributed" vertical="center"/>
    </xf>
    <xf numFmtId="180" fontId="7" fillId="0" borderId="15" xfId="1" applyNumberFormat="1" applyFont="1" applyFill="1" applyBorder="1" applyAlignment="1" applyProtection="1">
      <alignment horizontal="right" vertical="center"/>
    </xf>
    <xf numFmtId="180" fontId="7" fillId="0" borderId="0" xfId="1" applyNumberFormat="1" applyFont="1" applyFill="1" applyBorder="1" applyAlignment="1" applyProtection="1">
      <alignment horizontal="right" vertical="center"/>
    </xf>
    <xf numFmtId="182" fontId="7" fillId="0" borderId="7" xfId="0" applyNumberFormat="1" applyFont="1" applyFill="1" applyBorder="1" applyAlignment="1" applyProtection="1">
      <alignment horizontal="right" vertical="center"/>
    </xf>
    <xf numFmtId="182" fontId="7" fillId="0" borderId="1" xfId="0" applyNumberFormat="1" applyFont="1" applyFill="1" applyBorder="1" applyAlignment="1" applyProtection="1">
      <alignment horizontal="right" vertical="center"/>
    </xf>
    <xf numFmtId="182" fontId="7" fillId="0" borderId="5" xfId="0" applyNumberFormat="1" applyFont="1" applyFill="1" applyBorder="1" applyAlignment="1" applyProtection="1">
      <alignment horizontal="right" vertical="center"/>
    </xf>
    <xf numFmtId="176" fontId="7" fillId="0" borderId="17" xfId="0" applyNumberFormat="1" applyFont="1" applyFill="1" applyBorder="1" applyAlignment="1" applyProtection="1">
      <alignment horizontal="right" vertical="center" shrinkToFit="1"/>
      <protection locked="0"/>
    </xf>
    <xf numFmtId="179" fontId="7" fillId="0" borderId="9" xfId="0" applyNumberFormat="1" applyFont="1" applyFill="1" applyBorder="1" applyAlignment="1">
      <alignment vertical="center"/>
    </xf>
    <xf numFmtId="190" fontId="7" fillId="0" borderId="9" xfId="1" applyNumberFormat="1" applyFont="1" applyFill="1" applyBorder="1" applyAlignment="1">
      <alignment horizontal="right" vertical="center"/>
    </xf>
    <xf numFmtId="42" fontId="7" fillId="0" borderId="0" xfId="1" applyNumberFormat="1" applyFont="1" applyFill="1" applyBorder="1" applyAlignment="1">
      <alignment horizontal="right" vertical="center"/>
    </xf>
    <xf numFmtId="42" fontId="7" fillId="0" borderId="9" xfId="1" applyNumberFormat="1" applyFont="1" applyFill="1" applyBorder="1" applyAlignment="1">
      <alignment horizontal="right" vertical="center"/>
    </xf>
    <xf numFmtId="0" fontId="7" fillId="0" borderId="25" xfId="0" applyFont="1" applyFill="1" applyBorder="1" applyAlignment="1">
      <alignment horizontal="center" vertical="center"/>
    </xf>
    <xf numFmtId="0" fontId="7" fillId="0" borderId="26" xfId="0" applyFont="1" applyFill="1" applyBorder="1" applyAlignment="1">
      <alignment horizontal="center" vertical="center"/>
    </xf>
    <xf numFmtId="0" fontId="7" fillId="0" borderId="27" xfId="0" applyFont="1" applyFill="1" applyBorder="1" applyAlignment="1">
      <alignment horizontal="center" vertical="center"/>
    </xf>
    <xf numFmtId="0" fontId="7" fillId="0" borderId="20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7" fillId="0" borderId="24" xfId="0" applyFont="1" applyFill="1" applyBorder="1" applyAlignment="1">
      <alignment horizontal="center" vertical="center"/>
    </xf>
    <xf numFmtId="0" fontId="7" fillId="0" borderId="30" xfId="0" applyFont="1" applyFill="1" applyBorder="1" applyAlignment="1">
      <alignment horizontal="center" vertical="center"/>
    </xf>
    <xf numFmtId="0" fontId="7" fillId="0" borderId="31" xfId="0" applyFont="1" applyFill="1" applyBorder="1" applyAlignment="1">
      <alignment horizontal="center" vertical="center"/>
    </xf>
    <xf numFmtId="179" fontId="11" fillId="0" borderId="29" xfId="0" applyNumberFormat="1" applyFont="1" applyFill="1" applyBorder="1" applyAlignment="1">
      <alignment vertical="center"/>
    </xf>
    <xf numFmtId="0" fontId="7" fillId="0" borderId="29" xfId="0" applyFont="1" applyFill="1" applyBorder="1" applyAlignment="1">
      <alignment horizontal="center" vertical="center"/>
    </xf>
    <xf numFmtId="42" fontId="7" fillId="0" borderId="1" xfId="1" applyNumberFormat="1" applyFont="1" applyFill="1" applyBorder="1" applyAlignment="1">
      <alignment horizontal="right" vertical="center"/>
    </xf>
    <xf numFmtId="0" fontId="7" fillId="0" borderId="21" xfId="0" applyNumberFormat="1" applyFont="1" applyFill="1" applyBorder="1" applyAlignment="1">
      <alignment horizontal="right" vertical="center"/>
    </xf>
    <xf numFmtId="0" fontId="7" fillId="0" borderId="8" xfId="0" applyNumberFormat="1" applyFont="1" applyFill="1" applyBorder="1" applyAlignment="1">
      <alignment horizontal="right" vertical="center"/>
    </xf>
    <xf numFmtId="0" fontId="7" fillId="0" borderId="22" xfId="0" applyNumberFormat="1" applyFont="1" applyFill="1" applyBorder="1" applyAlignment="1">
      <alignment horizontal="right" vertical="center"/>
    </xf>
    <xf numFmtId="0" fontId="7" fillId="0" borderId="23" xfId="0" applyNumberFormat="1" applyFont="1" applyFill="1" applyBorder="1" applyAlignment="1">
      <alignment horizontal="left" vertical="center"/>
    </xf>
    <xf numFmtId="0" fontId="7" fillId="0" borderId="11" xfId="0" applyNumberFormat="1" applyFont="1" applyFill="1" applyBorder="1" applyAlignment="1">
      <alignment horizontal="left" vertical="center"/>
    </xf>
    <xf numFmtId="0" fontId="7" fillId="0" borderId="19" xfId="0" applyNumberFormat="1" applyFont="1" applyFill="1" applyBorder="1" applyAlignment="1">
      <alignment horizontal="left" vertical="center"/>
    </xf>
    <xf numFmtId="180" fontId="7" fillId="0" borderId="10" xfId="1" applyNumberFormat="1" applyFont="1" applyFill="1" applyBorder="1" applyAlignment="1" applyProtection="1">
      <alignment horizontal="right" vertical="center"/>
    </xf>
    <xf numFmtId="180" fontId="7" fillId="0" borderId="0" xfId="1" applyNumberFormat="1" applyFont="1" applyFill="1" applyBorder="1" applyAlignment="1" applyProtection="1">
      <alignment horizontal="right" vertical="center"/>
      <protection locked="0"/>
    </xf>
    <xf numFmtId="180" fontId="11" fillId="0" borderId="1" xfId="1" applyNumberFormat="1" applyFont="1" applyFill="1" applyBorder="1" applyAlignment="1" applyProtection="1">
      <alignment horizontal="right" vertical="center"/>
      <protection locked="0"/>
    </xf>
    <xf numFmtId="0" fontId="7" fillId="0" borderId="32" xfId="0" applyNumberFormat="1" applyFont="1" applyFill="1" applyBorder="1" applyAlignment="1">
      <alignment horizontal="center" vertical="center"/>
    </xf>
    <xf numFmtId="42" fontId="7" fillId="0" borderId="15" xfId="1" applyNumberFormat="1" applyFont="1" applyFill="1" applyBorder="1" applyAlignment="1">
      <alignment horizontal="right" vertical="center"/>
    </xf>
    <xf numFmtId="0" fontId="7" fillId="0" borderId="33" xfId="0" applyNumberFormat="1" applyFont="1" applyFill="1" applyBorder="1" applyAlignment="1">
      <alignment horizontal="center" vertical="center"/>
    </xf>
    <xf numFmtId="180" fontId="7" fillId="3" borderId="0" xfId="1" applyNumberFormat="1" applyFont="1" applyFill="1" applyBorder="1" applyAlignment="1">
      <alignment horizontal="right" vertical="center"/>
    </xf>
    <xf numFmtId="180" fontId="7" fillId="3" borderId="9" xfId="1" applyNumberFormat="1" applyFont="1" applyFill="1" applyBorder="1" applyAlignment="1">
      <alignment horizontal="right" vertical="center"/>
    </xf>
    <xf numFmtId="180" fontId="7" fillId="0" borderId="0" xfId="1" applyNumberFormat="1" applyFont="1" applyFill="1" applyBorder="1" applyAlignment="1">
      <alignment horizontal="right" vertical="center"/>
    </xf>
    <xf numFmtId="180" fontId="7" fillId="0" borderId="15" xfId="1" applyNumberFormat="1" applyFont="1" applyFill="1" applyBorder="1" applyAlignment="1">
      <alignment horizontal="right" vertical="center"/>
    </xf>
    <xf numFmtId="178" fontId="7" fillId="0" borderId="9" xfId="1" applyNumberFormat="1" applyFont="1" applyFill="1" applyBorder="1" applyAlignment="1">
      <alignment horizontal="right" vertical="center"/>
    </xf>
    <xf numFmtId="178" fontId="11" fillId="0" borderId="10" xfId="1" applyNumberFormat="1" applyFont="1" applyFill="1" applyBorder="1" applyAlignment="1">
      <alignment horizontal="right" vertical="center"/>
    </xf>
    <xf numFmtId="178" fontId="7" fillId="0" borderId="17" xfId="1" applyNumberFormat="1" applyFont="1" applyFill="1" applyBorder="1" applyAlignment="1">
      <alignment horizontal="right" vertical="center"/>
    </xf>
    <xf numFmtId="178" fontId="7" fillId="0" borderId="1" xfId="1" applyNumberFormat="1" applyFont="1" applyFill="1" applyBorder="1" applyAlignment="1">
      <alignment horizontal="right" vertical="center"/>
    </xf>
    <xf numFmtId="0" fontId="7" fillId="0" borderId="3" xfId="0" applyNumberFormat="1" applyFont="1" applyFill="1" applyBorder="1" applyAlignment="1">
      <alignment horizontal="distributed" vertical="center" indent="2"/>
    </xf>
    <xf numFmtId="0" fontId="10" fillId="0" borderId="0" xfId="0" applyNumberFormat="1" applyFont="1" applyFill="1" applyBorder="1" applyAlignment="1">
      <alignment horizontal="distributed" vertical="center" indent="2"/>
    </xf>
    <xf numFmtId="0" fontId="10" fillId="0" borderId="6" xfId="0" applyNumberFormat="1" applyFont="1" applyFill="1" applyBorder="1" applyAlignment="1">
      <alignment horizontal="distributed" vertical="center" indent="2"/>
    </xf>
    <xf numFmtId="0" fontId="7" fillId="0" borderId="39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176" fontId="7" fillId="3" borderId="0" xfId="0" applyNumberFormat="1" applyFont="1" applyFill="1" applyBorder="1" applyAlignment="1">
      <alignment horizontal="right" vertical="center"/>
    </xf>
    <xf numFmtId="176" fontId="7" fillId="3" borderId="9" xfId="0" applyNumberFormat="1" applyFont="1" applyFill="1" applyBorder="1" applyAlignment="1">
      <alignment horizontal="right" vertical="center"/>
    </xf>
    <xf numFmtId="176" fontId="7" fillId="3" borderId="1" xfId="0" applyNumberFormat="1" applyFont="1" applyFill="1" applyBorder="1" applyAlignment="1">
      <alignment horizontal="right" vertical="center"/>
    </xf>
    <xf numFmtId="176" fontId="7" fillId="3" borderId="16" xfId="0" applyNumberFormat="1" applyFont="1" applyFill="1" applyBorder="1" applyAlignment="1">
      <alignment horizontal="right" vertical="center"/>
    </xf>
    <xf numFmtId="176" fontId="7" fillId="0" borderId="15" xfId="0" applyNumberFormat="1" applyFont="1" applyFill="1" applyBorder="1" applyAlignment="1">
      <alignment horizontal="right" vertical="center"/>
    </xf>
    <xf numFmtId="176" fontId="7" fillId="0" borderId="0" xfId="0" applyNumberFormat="1" applyFont="1" applyFill="1" applyBorder="1" applyAlignment="1">
      <alignment horizontal="right" vertical="center"/>
    </xf>
    <xf numFmtId="0" fontId="7" fillId="0" borderId="1" xfId="0" applyFont="1" applyFill="1" applyBorder="1"/>
    <xf numFmtId="0" fontId="7" fillId="0" borderId="5" xfId="0" applyFont="1" applyFill="1" applyBorder="1"/>
    <xf numFmtId="180" fontId="7" fillId="0" borderId="1" xfId="1" applyNumberFormat="1" applyFont="1" applyFill="1" applyBorder="1" applyAlignment="1">
      <alignment vertical="center"/>
    </xf>
    <xf numFmtId="180" fontId="7" fillId="0" borderId="16" xfId="1" applyNumberFormat="1" applyFont="1" applyFill="1" applyBorder="1" applyAlignment="1">
      <alignment vertical="center"/>
    </xf>
    <xf numFmtId="0" fontId="7" fillId="3" borderId="26" xfId="0" applyFont="1" applyFill="1" applyBorder="1" applyAlignment="1">
      <alignment horizontal="center" vertical="center"/>
    </xf>
    <xf numFmtId="0" fontId="7" fillId="3" borderId="30" xfId="0" applyFont="1" applyFill="1" applyBorder="1" applyAlignment="1">
      <alignment horizontal="center" vertical="center"/>
    </xf>
    <xf numFmtId="180" fontId="7" fillId="3" borderId="1" xfId="1" applyNumberFormat="1" applyFont="1" applyFill="1" applyBorder="1" applyAlignment="1">
      <alignment horizontal="right" vertical="center"/>
    </xf>
    <xf numFmtId="180" fontId="7" fillId="3" borderId="16" xfId="1" applyNumberFormat="1" applyFont="1" applyFill="1" applyBorder="1" applyAlignment="1">
      <alignment horizontal="right" vertical="center"/>
    </xf>
    <xf numFmtId="176" fontId="7" fillId="0" borderId="36" xfId="0" applyNumberFormat="1" applyFont="1" applyFill="1" applyBorder="1" applyAlignment="1">
      <alignment horizontal="right" vertical="center"/>
    </xf>
    <xf numFmtId="176" fontId="7" fillId="0" borderId="8" xfId="0" applyNumberFormat="1" applyFont="1" applyFill="1" applyBorder="1" applyAlignment="1">
      <alignment horizontal="right" vertical="center"/>
    </xf>
    <xf numFmtId="190" fontId="7" fillId="0" borderId="1" xfId="0" applyNumberFormat="1" applyFont="1" applyFill="1" applyBorder="1" applyAlignment="1">
      <alignment horizontal="right" vertical="center"/>
    </xf>
    <xf numFmtId="176" fontId="11" fillId="0" borderId="8" xfId="0" applyNumberFormat="1" applyFont="1" applyFill="1" applyBorder="1" applyAlignment="1">
      <alignment horizontal="right" vertical="center"/>
    </xf>
    <xf numFmtId="180" fontId="7" fillId="0" borderId="9" xfId="1" applyNumberFormat="1" applyFont="1" applyFill="1" applyBorder="1" applyAlignment="1">
      <alignment horizontal="right" vertical="center"/>
    </xf>
    <xf numFmtId="176" fontId="11" fillId="0" borderId="0" xfId="0" applyNumberFormat="1" applyFont="1" applyFill="1" applyBorder="1" applyAlignment="1">
      <alignment horizontal="right" vertical="center"/>
    </xf>
    <xf numFmtId="180" fontId="7" fillId="0" borderId="1" xfId="1" applyNumberFormat="1" applyFont="1" applyFill="1" applyBorder="1" applyAlignment="1">
      <alignment horizontal="right" vertical="center"/>
    </xf>
    <xf numFmtId="0" fontId="7" fillId="0" borderId="0" xfId="0" applyFont="1" applyFill="1" applyBorder="1"/>
    <xf numFmtId="0" fontId="7" fillId="0" borderId="6" xfId="0" applyFont="1" applyFill="1" applyBorder="1"/>
    <xf numFmtId="0" fontId="7" fillId="3" borderId="44" xfId="0" applyFont="1" applyFill="1" applyBorder="1" applyAlignment="1">
      <alignment horizontal="center" vertical="center"/>
    </xf>
    <xf numFmtId="0" fontId="7" fillId="3" borderId="45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46" xfId="0" applyFont="1" applyFill="1" applyBorder="1" applyAlignment="1">
      <alignment horizontal="center" vertical="center"/>
    </xf>
    <xf numFmtId="0" fontId="7" fillId="0" borderId="44" xfId="0" applyFont="1" applyFill="1" applyBorder="1" applyAlignment="1">
      <alignment horizontal="center" vertical="center"/>
    </xf>
    <xf numFmtId="0" fontId="7" fillId="0" borderId="47" xfId="0" applyFont="1" applyFill="1" applyBorder="1" applyAlignment="1">
      <alignment horizontal="center" vertical="center"/>
    </xf>
    <xf numFmtId="176" fontId="7" fillId="0" borderId="9" xfId="0" applyNumberFormat="1" applyFont="1" applyFill="1" applyBorder="1" applyAlignment="1">
      <alignment horizontal="right" vertical="center"/>
    </xf>
    <xf numFmtId="178" fontId="7" fillId="0" borderId="16" xfId="1" applyNumberFormat="1" applyFont="1" applyFill="1" applyBorder="1" applyAlignment="1">
      <alignment horizontal="right" vertical="center"/>
    </xf>
    <xf numFmtId="180" fontId="7" fillId="0" borderId="17" xfId="1" applyNumberFormat="1" applyFont="1" applyFill="1" applyBorder="1" applyAlignment="1">
      <alignment horizontal="right" vertical="center"/>
    </xf>
    <xf numFmtId="0" fontId="7" fillId="0" borderId="48" xfId="0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center" vertical="center"/>
    </xf>
    <xf numFmtId="176" fontId="7" fillId="0" borderId="17" xfId="0" applyNumberFormat="1" applyFont="1" applyFill="1" applyBorder="1" applyAlignment="1">
      <alignment horizontal="right" vertical="center"/>
    </xf>
    <xf numFmtId="176" fontId="7" fillId="0" borderId="1" xfId="0" applyNumberFormat="1" applyFont="1" applyFill="1" applyBorder="1" applyAlignment="1">
      <alignment horizontal="right" vertical="center"/>
    </xf>
    <xf numFmtId="0" fontId="7" fillId="0" borderId="49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vertical="center"/>
    </xf>
    <xf numFmtId="0" fontId="7" fillId="0" borderId="1" xfId="0" applyFont="1" applyFill="1" applyBorder="1" applyAlignment="1">
      <alignment vertical="center"/>
    </xf>
    <xf numFmtId="0" fontId="7" fillId="0" borderId="5" xfId="0" applyFont="1" applyFill="1" applyBorder="1" applyAlignment="1">
      <alignment vertical="center"/>
    </xf>
    <xf numFmtId="0" fontId="11" fillId="0" borderId="15" xfId="0" applyFont="1" applyFill="1" applyBorder="1" applyAlignment="1">
      <alignment horizontal="distributed" vertical="center" justifyLastLine="1"/>
    </xf>
    <xf numFmtId="0" fontId="11" fillId="0" borderId="6" xfId="0" applyFont="1" applyFill="1" applyBorder="1" applyAlignment="1">
      <alignment horizontal="distributed" vertical="center" justifyLastLine="1"/>
    </xf>
    <xf numFmtId="176" fontId="7" fillId="0" borderId="16" xfId="0" applyNumberFormat="1" applyFont="1" applyFill="1" applyBorder="1" applyAlignment="1">
      <alignment horizontal="right" vertical="center"/>
    </xf>
    <xf numFmtId="180" fontId="11" fillId="0" borderId="17" xfId="1" applyNumberFormat="1" applyFont="1" applyFill="1" applyBorder="1" applyAlignment="1" applyProtection="1">
      <alignment horizontal="right" vertical="center"/>
    </xf>
    <xf numFmtId="180" fontId="11" fillId="0" borderId="1" xfId="1" applyNumberFormat="1" applyFont="1" applyFill="1" applyBorder="1" applyAlignment="1" applyProtection="1">
      <alignment horizontal="right" vertical="center"/>
    </xf>
    <xf numFmtId="190" fontId="11" fillId="0" borderId="20" xfId="1" applyNumberFormat="1" applyFont="1" applyFill="1" applyBorder="1" applyAlignment="1">
      <alignment horizontal="right" vertical="center"/>
    </xf>
    <xf numFmtId="190" fontId="11" fillId="0" borderId="10" xfId="1" applyNumberFormat="1" applyFont="1" applyFill="1" applyBorder="1" applyAlignment="1">
      <alignment horizontal="right" vertical="center"/>
    </xf>
    <xf numFmtId="0" fontId="7" fillId="0" borderId="32" xfId="0" applyFont="1" applyFill="1" applyBorder="1" applyAlignment="1">
      <alignment horizontal="center" vertical="center"/>
    </xf>
    <xf numFmtId="0" fontId="7" fillId="0" borderId="33" xfId="0" applyFont="1" applyFill="1" applyBorder="1" applyAlignment="1">
      <alignment horizontal="center" vertical="center"/>
    </xf>
    <xf numFmtId="178" fontId="11" fillId="0" borderId="1" xfId="0" applyNumberFormat="1" applyFont="1" applyFill="1" applyBorder="1" applyAlignment="1" applyProtection="1">
      <alignment vertical="center"/>
    </xf>
    <xf numFmtId="183" fontId="11" fillId="0" borderId="1" xfId="0" applyNumberFormat="1" applyFont="1" applyFill="1" applyBorder="1" applyAlignment="1">
      <alignment vertical="center"/>
    </xf>
    <xf numFmtId="0" fontId="7" fillId="0" borderId="40" xfId="0" applyFont="1" applyFill="1" applyBorder="1" applyAlignment="1">
      <alignment horizontal="right" vertical="center"/>
    </xf>
    <xf numFmtId="0" fontId="7" fillId="0" borderId="41" xfId="0" applyFont="1" applyFill="1" applyBorder="1" applyAlignment="1">
      <alignment horizontal="right" vertical="center"/>
    </xf>
    <xf numFmtId="0" fontId="7" fillId="0" borderId="22" xfId="0" applyFont="1" applyFill="1" applyBorder="1" applyAlignment="1" applyProtection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7" fillId="0" borderId="50" xfId="0" applyFont="1" applyFill="1" applyBorder="1" applyAlignment="1">
      <alignment horizontal="center" vertical="center"/>
    </xf>
    <xf numFmtId="0" fontId="7" fillId="0" borderId="21" xfId="0" applyFont="1" applyFill="1" applyBorder="1" applyAlignment="1">
      <alignment horizontal="center" vertical="center"/>
    </xf>
    <xf numFmtId="0" fontId="7" fillId="0" borderId="8" xfId="0" applyFont="1" applyFill="1" applyBorder="1"/>
    <xf numFmtId="0" fontId="7" fillId="0" borderId="22" xfId="0" applyFont="1" applyFill="1" applyBorder="1"/>
    <xf numFmtId="0" fontId="7" fillId="0" borderId="17" xfId="0" applyFont="1" applyFill="1" applyBorder="1" applyAlignment="1">
      <alignment horizontal="center" vertical="center"/>
    </xf>
    <xf numFmtId="41" fontId="7" fillId="0" borderId="1" xfId="0" applyNumberFormat="1" applyFont="1" applyFill="1" applyBorder="1" applyAlignment="1">
      <alignment horizontal="right" vertical="center"/>
    </xf>
    <xf numFmtId="0" fontId="7" fillId="0" borderId="45" xfId="0" applyFont="1" applyFill="1" applyBorder="1" applyAlignment="1">
      <alignment horizontal="center" vertical="center"/>
    </xf>
    <xf numFmtId="176" fontId="7" fillId="0" borderId="37" xfId="0" applyNumberFormat="1" applyFont="1" applyFill="1" applyBorder="1" applyAlignment="1">
      <alignment horizontal="right" vertical="center"/>
    </xf>
    <xf numFmtId="0" fontId="11" fillId="0" borderId="8" xfId="0" applyFont="1" applyFill="1" applyBorder="1" applyAlignment="1">
      <alignment horizontal="distributed" vertical="center" justifyLastLine="1"/>
    </xf>
    <xf numFmtId="0" fontId="11" fillId="0" borderId="22" xfId="0" applyFont="1" applyFill="1" applyBorder="1" applyAlignment="1">
      <alignment horizontal="distributed" vertical="center" justifyLastLine="1"/>
    </xf>
    <xf numFmtId="185" fontId="11" fillId="0" borderId="1" xfId="0" applyNumberFormat="1" applyFont="1" applyFill="1" applyBorder="1" applyAlignment="1">
      <alignment vertical="center"/>
    </xf>
    <xf numFmtId="180" fontId="7" fillId="0" borderId="9" xfId="1" applyNumberFormat="1" applyFont="1" applyFill="1" applyBorder="1" applyAlignment="1" applyProtection="1">
      <alignment horizontal="right" vertical="center"/>
      <protection locked="0"/>
    </xf>
    <xf numFmtId="186" fontId="11" fillId="0" borderId="1" xfId="0" applyNumberFormat="1" applyFont="1" applyFill="1" applyBorder="1" applyAlignment="1">
      <alignment vertical="center" shrinkToFit="1"/>
    </xf>
    <xf numFmtId="186" fontId="11" fillId="0" borderId="16" xfId="0" applyNumberFormat="1" applyFont="1" applyFill="1" applyBorder="1" applyAlignment="1">
      <alignment vertical="center" shrinkToFit="1"/>
    </xf>
    <xf numFmtId="0" fontId="7" fillId="0" borderId="20" xfId="0" applyFont="1" applyFill="1" applyBorder="1" applyAlignment="1" applyProtection="1">
      <alignment horizontal="center" vertical="center" wrapText="1"/>
    </xf>
    <xf numFmtId="0" fontId="7" fillId="0" borderId="10" xfId="0" applyFont="1" applyFill="1" applyBorder="1" applyAlignment="1" applyProtection="1">
      <alignment horizontal="center" vertical="center" wrapText="1"/>
    </xf>
    <xf numFmtId="0" fontId="7" fillId="0" borderId="24" xfId="0" applyFont="1" applyFill="1" applyBorder="1" applyAlignment="1" applyProtection="1">
      <alignment horizontal="center" vertical="center" wrapText="1"/>
    </xf>
    <xf numFmtId="0" fontId="7" fillId="0" borderId="18" xfId="0" applyFont="1" applyFill="1" applyBorder="1" applyAlignment="1" applyProtection="1">
      <alignment horizontal="center" vertical="center" wrapText="1"/>
    </xf>
    <xf numFmtId="0" fontId="7" fillId="0" borderId="11" xfId="0" applyFont="1" applyFill="1" applyBorder="1" applyAlignment="1" applyProtection="1">
      <alignment horizontal="center" vertical="center" wrapText="1"/>
    </xf>
    <xf numFmtId="0" fontId="7" fillId="0" borderId="19" xfId="0" applyFont="1" applyFill="1" applyBorder="1" applyAlignment="1" applyProtection="1">
      <alignment horizontal="center" vertical="center" wrapText="1"/>
    </xf>
    <xf numFmtId="178" fontId="11" fillId="0" borderId="1" xfId="0" applyNumberFormat="1" applyFont="1" applyFill="1" applyBorder="1" applyAlignment="1" applyProtection="1">
      <alignment vertical="center"/>
      <protection locked="0"/>
    </xf>
    <xf numFmtId="183" fontId="7" fillId="0" borderId="1" xfId="1" applyNumberFormat="1" applyFont="1" applyFill="1" applyBorder="1" applyAlignment="1" applyProtection="1">
      <alignment vertical="center"/>
      <protection locked="0"/>
    </xf>
    <xf numFmtId="178" fontId="19" fillId="0" borderId="9" xfId="0" applyNumberFormat="1" applyFont="1" applyFill="1" applyBorder="1" applyAlignment="1" applyProtection="1">
      <alignment horizontal="right" vertical="center"/>
    </xf>
    <xf numFmtId="180" fontId="7" fillId="0" borderId="29" xfId="1" applyNumberFormat="1" applyFont="1" applyFill="1" applyBorder="1" applyAlignment="1" applyProtection="1">
      <alignment horizontal="right" vertical="center"/>
    </xf>
    <xf numFmtId="180" fontId="11" fillId="0" borderId="16" xfId="1" applyNumberFormat="1" applyFont="1" applyFill="1" applyBorder="1" applyAlignment="1" applyProtection="1">
      <alignment horizontal="right" vertical="center"/>
      <protection locked="0"/>
    </xf>
    <xf numFmtId="178" fontId="19" fillId="3" borderId="0" xfId="0" applyNumberFormat="1" applyFont="1" applyFill="1" applyBorder="1" applyAlignment="1" applyProtection="1">
      <alignment vertical="center"/>
    </xf>
    <xf numFmtId="178" fontId="11" fillId="0" borderId="16" xfId="0" applyNumberFormat="1" applyFont="1" applyFill="1" applyBorder="1" applyAlignment="1" applyProtection="1">
      <alignment vertical="center"/>
      <protection locked="0"/>
    </xf>
    <xf numFmtId="190" fontId="11" fillId="0" borderId="29" xfId="1" applyNumberFormat="1" applyFont="1" applyFill="1" applyBorder="1" applyAlignment="1">
      <alignment horizontal="right" vertical="center"/>
    </xf>
    <xf numFmtId="191" fontId="11" fillId="0" borderId="7" xfId="0" applyNumberFormat="1" applyFont="1" applyFill="1" applyBorder="1" applyAlignment="1" applyProtection="1">
      <alignment horizontal="right" vertical="center" indent="3"/>
    </xf>
    <xf numFmtId="191" fontId="11" fillId="0" borderId="1" xfId="0" applyNumberFormat="1" applyFont="1" applyFill="1" applyBorder="1" applyAlignment="1" applyProtection="1">
      <alignment horizontal="right" vertical="center" indent="3"/>
    </xf>
    <xf numFmtId="191" fontId="11" fillId="0" borderId="5" xfId="0" applyNumberFormat="1" applyFont="1" applyFill="1" applyBorder="1" applyAlignment="1" applyProtection="1">
      <alignment horizontal="right" vertical="center" indent="3"/>
    </xf>
    <xf numFmtId="183" fontId="11" fillId="0" borderId="31" xfId="0" applyNumberFormat="1" applyFont="1" applyFill="1" applyBorder="1" applyAlignment="1" applyProtection="1">
      <alignment vertical="center"/>
    </xf>
    <xf numFmtId="180" fontId="7" fillId="0" borderId="20" xfId="1" applyNumberFormat="1" applyFont="1" applyFill="1" applyBorder="1" applyAlignment="1" applyProtection="1">
      <alignment horizontal="right" vertical="center"/>
    </xf>
    <xf numFmtId="191" fontId="11" fillId="0" borderId="7" xfId="0" applyNumberFormat="1" applyFont="1" applyFill="1" applyBorder="1" applyAlignment="1" applyProtection="1">
      <alignment horizontal="right" vertical="center" indent="1"/>
    </xf>
    <xf numFmtId="191" fontId="11" fillId="0" borderId="1" xfId="0" applyNumberFormat="1" applyFont="1" applyFill="1" applyBorder="1" applyAlignment="1" applyProtection="1">
      <alignment horizontal="right" vertical="center" indent="1"/>
    </xf>
    <xf numFmtId="191" fontId="11" fillId="0" borderId="5" xfId="0" applyNumberFormat="1" applyFont="1" applyFill="1" applyBorder="1" applyAlignment="1" applyProtection="1">
      <alignment horizontal="right" vertical="center" indent="1"/>
    </xf>
    <xf numFmtId="0" fontId="11" fillId="0" borderId="1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/>
    </xf>
    <xf numFmtId="0" fontId="11" fillId="0" borderId="28" xfId="0" applyNumberFormat="1" applyFont="1" applyFill="1" applyBorder="1" applyAlignment="1">
      <alignment horizontal="distributed" vertical="center" indent="2"/>
    </xf>
    <xf numFmtId="0" fontId="11" fillId="0" borderId="10" xfId="0" applyNumberFormat="1" applyFont="1" applyFill="1" applyBorder="1" applyAlignment="1">
      <alignment horizontal="distributed" vertical="center" indent="2"/>
    </xf>
    <xf numFmtId="0" fontId="11" fillId="0" borderId="24" xfId="0" applyNumberFormat="1" applyFont="1" applyFill="1" applyBorder="1" applyAlignment="1">
      <alignment horizontal="distributed" vertical="center" indent="2"/>
    </xf>
    <xf numFmtId="188" fontId="7" fillId="0" borderId="28" xfId="0" applyNumberFormat="1" applyFont="1" applyFill="1" applyBorder="1" applyAlignment="1" applyProtection="1">
      <alignment horizontal="right" vertical="center" indent="3"/>
    </xf>
    <xf numFmtId="188" fontId="7" fillId="0" borderId="10" xfId="0" applyNumberFormat="1" applyFont="1" applyFill="1" applyBorder="1" applyAlignment="1" applyProtection="1">
      <alignment horizontal="right" vertical="center" indent="3"/>
    </xf>
    <xf numFmtId="188" fontId="7" fillId="0" borderId="24" xfId="0" applyNumberFormat="1" applyFont="1" applyFill="1" applyBorder="1" applyAlignment="1" applyProtection="1">
      <alignment horizontal="right" vertical="center" indent="3"/>
    </xf>
    <xf numFmtId="189" fontId="7" fillId="0" borderId="3" xfId="0" applyNumberFormat="1" applyFont="1" applyFill="1" applyBorder="1" applyAlignment="1" applyProtection="1">
      <alignment horizontal="right" vertical="center" indent="3"/>
    </xf>
    <xf numFmtId="189" fontId="7" fillId="0" borderId="0" xfId="0" applyNumberFormat="1" applyFont="1" applyFill="1" applyBorder="1" applyAlignment="1" applyProtection="1">
      <alignment horizontal="right" vertical="center" indent="3"/>
    </xf>
    <xf numFmtId="189" fontId="7" fillId="0" borderId="6" xfId="0" applyNumberFormat="1" applyFont="1" applyFill="1" applyBorder="1" applyAlignment="1" applyProtection="1">
      <alignment horizontal="right" vertical="center" indent="3"/>
    </xf>
    <xf numFmtId="0" fontId="7" fillId="0" borderId="38" xfId="0" applyFont="1" applyFill="1" applyBorder="1" applyAlignment="1">
      <alignment horizontal="center" vertical="center"/>
    </xf>
    <xf numFmtId="0" fontId="7" fillId="0" borderId="35" xfId="0" applyFont="1" applyFill="1" applyBorder="1" applyAlignment="1">
      <alignment horizontal="center" vertical="center"/>
    </xf>
    <xf numFmtId="178" fontId="11" fillId="0" borderId="17" xfId="0" applyNumberFormat="1" applyFont="1" applyFill="1" applyBorder="1" applyAlignment="1" applyProtection="1">
      <alignment vertical="center"/>
      <protection locked="0"/>
    </xf>
    <xf numFmtId="0" fontId="7" fillId="0" borderId="42" xfId="0" applyFont="1" applyFill="1" applyBorder="1" applyAlignment="1">
      <alignment horizontal="left" vertical="center"/>
    </xf>
    <xf numFmtId="0" fontId="7" fillId="0" borderId="43" xfId="0" applyFont="1" applyFill="1" applyBorder="1" applyAlignment="1">
      <alignment horizontal="left" vertical="center"/>
    </xf>
    <xf numFmtId="0" fontId="7" fillId="0" borderId="38" xfId="0" applyNumberFormat="1" applyFont="1" applyFill="1" applyBorder="1" applyAlignment="1">
      <alignment horizontal="center" vertical="center"/>
    </xf>
    <xf numFmtId="190" fontId="7" fillId="0" borderId="17" xfId="1" applyNumberFormat="1" applyFont="1" applyFill="1" applyBorder="1" applyAlignment="1">
      <alignment horizontal="right" vertical="center"/>
    </xf>
    <xf numFmtId="0" fontId="7" fillId="0" borderId="3" xfId="0" applyFont="1" applyFill="1" applyBorder="1" applyAlignment="1">
      <alignment horizontal="center" vertical="center" shrinkToFit="1"/>
    </xf>
    <xf numFmtId="0" fontId="7" fillId="0" borderId="0" xfId="0" applyFont="1" applyFill="1" applyBorder="1" applyAlignment="1">
      <alignment horizontal="center" vertical="center" shrinkToFit="1"/>
    </xf>
    <xf numFmtId="0" fontId="7" fillId="0" borderId="6" xfId="0" applyFont="1" applyFill="1" applyBorder="1" applyAlignment="1">
      <alignment horizontal="center" vertical="center" shrinkToFit="1"/>
    </xf>
    <xf numFmtId="0" fontId="7" fillId="0" borderId="51" xfId="0" applyFont="1" applyFill="1" applyBorder="1" applyAlignment="1">
      <alignment horizontal="center" vertical="center"/>
    </xf>
    <xf numFmtId="178" fontId="11" fillId="0" borderId="20" xfId="1" applyNumberFormat="1" applyFont="1" applyFill="1" applyBorder="1" applyAlignment="1">
      <alignment horizontal="right" vertical="center"/>
    </xf>
    <xf numFmtId="180" fontId="7" fillId="3" borderId="0" xfId="0" applyNumberFormat="1" applyFont="1" applyFill="1" applyBorder="1" applyAlignment="1">
      <alignment vertical="center"/>
    </xf>
    <xf numFmtId="180" fontId="10" fillId="0" borderId="20" xfId="1" applyNumberFormat="1" applyFont="1" applyFill="1" applyBorder="1" applyAlignment="1">
      <alignment horizontal="center" vertical="center"/>
    </xf>
    <xf numFmtId="180" fontId="10" fillId="0" borderId="10" xfId="1" applyNumberFormat="1" applyFont="1" applyFill="1" applyBorder="1" applyAlignment="1">
      <alignment horizontal="center" vertical="center"/>
    </xf>
    <xf numFmtId="0" fontId="10" fillId="0" borderId="28" xfId="0" applyFont="1" applyFill="1" applyBorder="1" applyAlignment="1">
      <alignment horizontal="center" vertical="center"/>
    </xf>
    <xf numFmtId="0" fontId="10" fillId="0" borderId="10" xfId="0" applyFont="1" applyFill="1" applyBorder="1" applyAlignment="1">
      <alignment horizontal="center" vertical="center"/>
    </xf>
    <xf numFmtId="0" fontId="10" fillId="0" borderId="24" xfId="0" applyFont="1" applyFill="1" applyBorder="1" applyAlignment="1">
      <alignment horizontal="center" vertical="center"/>
    </xf>
    <xf numFmtId="178" fontId="7" fillId="3" borderId="0" xfId="1" applyNumberFormat="1" applyFont="1" applyFill="1" applyBorder="1" applyAlignment="1">
      <alignment horizontal="right" vertical="center"/>
    </xf>
    <xf numFmtId="178" fontId="7" fillId="3" borderId="9" xfId="1" applyNumberFormat="1" applyFont="1" applyFill="1" applyBorder="1" applyAlignment="1">
      <alignment horizontal="right" vertical="center"/>
    </xf>
    <xf numFmtId="0" fontId="7" fillId="3" borderId="33" xfId="0" applyFont="1" applyFill="1" applyBorder="1" applyAlignment="1">
      <alignment horizontal="center" vertical="center"/>
    </xf>
    <xf numFmtId="0" fontId="7" fillId="3" borderId="38" xfId="0" applyFont="1" applyFill="1" applyBorder="1" applyAlignment="1">
      <alignment horizontal="center" vertical="center"/>
    </xf>
    <xf numFmtId="180" fontId="10" fillId="3" borderId="10" xfId="1" applyNumberFormat="1" applyFont="1" applyFill="1" applyBorder="1" applyAlignment="1">
      <alignment horizontal="center" vertical="center"/>
    </xf>
    <xf numFmtId="180" fontId="10" fillId="3" borderId="29" xfId="1" applyNumberFormat="1" applyFont="1" applyFill="1" applyBorder="1" applyAlignment="1">
      <alignment horizontal="center" vertical="center"/>
    </xf>
    <xf numFmtId="0" fontId="7" fillId="0" borderId="35" xfId="0" applyNumberFormat="1" applyFont="1" applyFill="1" applyBorder="1" applyAlignment="1">
      <alignment horizontal="center" vertical="center"/>
    </xf>
    <xf numFmtId="190" fontId="7" fillId="0" borderId="16" xfId="1" applyNumberFormat="1" applyFont="1" applyFill="1" applyBorder="1" applyAlignment="1">
      <alignment horizontal="right" vertical="center"/>
    </xf>
    <xf numFmtId="190" fontId="7" fillId="0" borderId="10" xfId="1" applyNumberFormat="1" applyFont="1" applyFill="1" applyBorder="1" applyAlignment="1">
      <alignment horizontal="right" vertical="center"/>
    </xf>
    <xf numFmtId="0" fontId="7" fillId="3" borderId="18" xfId="0" applyFont="1" applyFill="1" applyBorder="1" applyAlignment="1">
      <alignment horizontal="center" vertical="center"/>
    </xf>
    <xf numFmtId="0" fontId="7" fillId="3" borderId="11" xfId="0" applyFont="1" applyFill="1" applyBorder="1" applyAlignment="1">
      <alignment horizontal="center" vertical="center"/>
    </xf>
    <xf numFmtId="0" fontId="7" fillId="3" borderId="19" xfId="0" applyFont="1" applyFill="1" applyBorder="1" applyAlignment="1">
      <alignment horizontal="center" vertical="center"/>
    </xf>
    <xf numFmtId="187" fontId="7" fillId="3" borderId="0" xfId="0" applyNumberFormat="1" applyFont="1" applyFill="1" applyBorder="1" applyAlignment="1">
      <alignment vertical="center"/>
    </xf>
    <xf numFmtId="179" fontId="7" fillId="3" borderId="0" xfId="0" applyNumberFormat="1" applyFont="1" applyFill="1" applyBorder="1" applyAlignment="1">
      <alignment vertical="center"/>
    </xf>
    <xf numFmtId="179" fontId="7" fillId="3" borderId="9" xfId="0" applyNumberFormat="1" applyFont="1" applyFill="1" applyBorder="1" applyAlignment="1">
      <alignment vertical="center"/>
    </xf>
    <xf numFmtId="0" fontId="7" fillId="0" borderId="18" xfId="0" applyFont="1" applyFill="1" applyBorder="1" applyAlignment="1">
      <alignment horizontal="center" vertical="center" shrinkToFit="1"/>
    </xf>
    <xf numFmtId="0" fontId="7" fillId="0" borderId="11" xfId="0" applyFont="1" applyFill="1" applyBorder="1" applyAlignment="1">
      <alignment horizontal="center" vertical="center" shrinkToFit="1"/>
    </xf>
    <xf numFmtId="0" fontId="7" fillId="0" borderId="19" xfId="0" applyFont="1" applyFill="1" applyBorder="1" applyAlignment="1">
      <alignment horizontal="center" vertical="center" shrinkToFit="1"/>
    </xf>
    <xf numFmtId="183" fontId="7" fillId="0" borderId="10" xfId="0" applyNumberFormat="1" applyFont="1" applyFill="1" applyBorder="1" applyAlignment="1">
      <alignment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187" fontId="7" fillId="0" borderId="20" xfId="0" applyNumberFormat="1" applyFont="1" applyFill="1" applyBorder="1" applyAlignment="1">
      <alignment vertical="center"/>
    </xf>
    <xf numFmtId="187" fontId="7" fillId="0" borderId="10" xfId="0" applyNumberFormat="1" applyFont="1" applyFill="1" applyBorder="1" applyAlignment="1">
      <alignment vertical="center"/>
    </xf>
    <xf numFmtId="0" fontId="13" fillId="0" borderId="11" xfId="0" applyFont="1" applyFill="1" applyBorder="1"/>
    <xf numFmtId="0" fontId="13" fillId="0" borderId="19" xfId="0" applyFont="1" applyFill="1" applyBorder="1"/>
    <xf numFmtId="0" fontId="14" fillId="0" borderId="36" xfId="0" applyFont="1" applyFill="1" applyBorder="1" applyAlignment="1">
      <alignment horizontal="distributed" vertical="center" wrapText="1" justifyLastLine="1" shrinkToFit="1"/>
    </xf>
    <xf numFmtId="0" fontId="14" fillId="0" borderId="8" xfId="0" applyFont="1" applyFill="1" applyBorder="1" applyAlignment="1">
      <alignment horizontal="distributed" vertical="center" wrapText="1" justifyLastLine="1" shrinkToFit="1"/>
    </xf>
    <xf numFmtId="0" fontId="14" fillId="0" borderId="22" xfId="0" applyFont="1" applyFill="1" applyBorder="1" applyAlignment="1">
      <alignment horizontal="distributed" vertical="center" wrapText="1" justifyLastLine="1" shrinkToFit="1"/>
    </xf>
    <xf numFmtId="0" fontId="14" fillId="0" borderId="15" xfId="0" applyFont="1" applyFill="1" applyBorder="1" applyAlignment="1">
      <alignment horizontal="distributed" vertical="center" wrapText="1" justifyLastLine="1" shrinkToFit="1"/>
    </xf>
    <xf numFmtId="0" fontId="14" fillId="0" borderId="0" xfId="0" applyFont="1" applyFill="1" applyBorder="1" applyAlignment="1">
      <alignment horizontal="distributed" vertical="center" wrapText="1" justifyLastLine="1" shrinkToFit="1"/>
    </xf>
    <xf numFmtId="0" fontId="14" fillId="0" borderId="6" xfId="0" applyFont="1" applyFill="1" applyBorder="1" applyAlignment="1">
      <alignment horizontal="distributed" vertical="center" wrapText="1" justifyLastLine="1" shrinkToFit="1"/>
    </xf>
    <xf numFmtId="0" fontId="7" fillId="0" borderId="36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0" fontId="7" fillId="0" borderId="2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7" fillId="0" borderId="3" xfId="0" applyFont="1" applyFill="1" applyBorder="1" applyAlignment="1">
      <alignment horizontal="right" vertical="center"/>
    </xf>
    <xf numFmtId="0" fontId="7" fillId="0" borderId="0" xfId="0" applyFont="1" applyFill="1" applyBorder="1" applyAlignment="1">
      <alignment horizontal="right" vertical="center"/>
    </xf>
    <xf numFmtId="0" fontId="7" fillId="0" borderId="6" xfId="0" applyFont="1" applyFill="1" applyBorder="1" applyAlignment="1">
      <alignment horizontal="right" vertical="center"/>
    </xf>
    <xf numFmtId="0" fontId="7" fillId="0" borderId="28" xfId="0" applyFont="1" applyFill="1" applyBorder="1" applyAlignment="1">
      <alignment horizontal="distributed" vertical="center" justifyLastLine="1"/>
    </xf>
    <xf numFmtId="0" fontId="7" fillId="0" borderId="10" xfId="0" applyFont="1" applyFill="1" applyBorder="1" applyAlignment="1">
      <alignment horizontal="distributed" vertical="center" justifyLastLine="1"/>
    </xf>
    <xf numFmtId="0" fontId="7" fillId="0" borderId="18" xfId="0" applyFont="1" applyFill="1" applyBorder="1" applyAlignment="1">
      <alignment horizontal="center" vertical="center" wrapText="1" shrinkToFit="1"/>
    </xf>
    <xf numFmtId="0" fontId="7" fillId="0" borderId="11" xfId="0" applyFont="1" applyFill="1" applyBorder="1" applyAlignment="1">
      <alignment horizontal="center" vertical="center" wrapText="1" shrinkToFit="1"/>
    </xf>
    <xf numFmtId="0" fontId="7" fillId="0" borderId="19" xfId="0" applyFont="1" applyFill="1" applyBorder="1" applyAlignment="1">
      <alignment horizontal="center" vertical="center" wrapText="1" shrinkToFit="1"/>
    </xf>
    <xf numFmtId="185" fontId="7" fillId="0" borderId="10" xfId="0" applyNumberFormat="1" applyFont="1" applyFill="1" applyBorder="1" applyAlignment="1">
      <alignment vertical="center"/>
    </xf>
    <xf numFmtId="186" fontId="7" fillId="0" borderId="10" xfId="0" applyNumberFormat="1" applyFont="1" applyFill="1" applyBorder="1" applyAlignment="1">
      <alignment horizontal="right" vertical="center" shrinkToFit="1"/>
    </xf>
    <xf numFmtId="186" fontId="7" fillId="0" borderId="29" xfId="0" applyNumberFormat="1" applyFont="1" applyFill="1" applyBorder="1" applyAlignment="1">
      <alignment horizontal="right" vertical="center" shrinkToFit="1"/>
    </xf>
    <xf numFmtId="0" fontId="7" fillId="0" borderId="36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37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31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distributed" vertical="center" justifyLastLine="1"/>
    </xf>
    <xf numFmtId="0" fontId="7" fillId="0" borderId="0" xfId="0" applyFont="1" applyFill="1" applyBorder="1" applyAlignment="1">
      <alignment horizontal="distributed" vertical="center" justifyLastLine="1"/>
    </xf>
    <xf numFmtId="0" fontId="11" fillId="0" borderId="52" xfId="0" applyFont="1" applyFill="1" applyBorder="1" applyAlignment="1">
      <alignment vertical="distributed" textRotation="255" indent="2"/>
    </xf>
    <xf numFmtId="0" fontId="11" fillId="0" borderId="53" xfId="0" applyFont="1" applyFill="1" applyBorder="1" applyAlignment="1">
      <alignment vertical="distributed" textRotation="255" indent="2"/>
    </xf>
    <xf numFmtId="0" fontId="11" fillId="0" borderId="40" xfId="0" applyFont="1" applyFill="1" applyBorder="1" applyAlignment="1">
      <alignment vertical="distributed" textRotation="255" indent="2"/>
    </xf>
    <xf numFmtId="183" fontId="11" fillId="0" borderId="17" xfId="0" applyNumberFormat="1" applyFont="1" applyFill="1" applyBorder="1" applyAlignment="1">
      <alignment vertical="center"/>
    </xf>
    <xf numFmtId="188" fontId="7" fillId="0" borderId="28" xfId="0" applyNumberFormat="1" applyFont="1" applyFill="1" applyBorder="1" applyAlignment="1" applyProtection="1">
      <alignment horizontal="right" vertical="center" indent="1"/>
    </xf>
    <xf numFmtId="188" fontId="7" fillId="0" borderId="10" xfId="0" applyNumberFormat="1" applyFont="1" applyFill="1" applyBorder="1" applyAlignment="1" applyProtection="1">
      <alignment horizontal="right" vertical="center" indent="1"/>
    </xf>
    <xf numFmtId="188" fontId="7" fillId="0" borderId="24" xfId="0" applyNumberFormat="1" applyFont="1" applyFill="1" applyBorder="1" applyAlignment="1" applyProtection="1">
      <alignment horizontal="right" vertical="center" indent="1"/>
    </xf>
    <xf numFmtId="189" fontId="7" fillId="0" borderId="3" xfId="0" applyNumberFormat="1" applyFont="1" applyFill="1" applyBorder="1" applyAlignment="1" applyProtection="1">
      <alignment horizontal="right" vertical="center" indent="1"/>
    </xf>
    <xf numFmtId="189" fontId="7" fillId="0" borderId="0" xfId="0" applyNumberFormat="1" applyFont="1" applyFill="1" applyBorder="1" applyAlignment="1" applyProtection="1">
      <alignment horizontal="right" vertical="center" indent="1"/>
    </xf>
    <xf numFmtId="189" fontId="7" fillId="0" borderId="6" xfId="0" applyNumberFormat="1" applyFont="1" applyFill="1" applyBorder="1" applyAlignment="1" applyProtection="1">
      <alignment horizontal="right" vertical="center" indent="1"/>
    </xf>
  </cellXfs>
  <cellStyles count="6">
    <cellStyle name="桁区切り" xfId="1" builtinId="6"/>
    <cellStyle name="桁区切り 2" xfId="2"/>
    <cellStyle name="桁区切り 3" xfId="3"/>
    <cellStyle name="標準" xfId="0" builtinId="0"/>
    <cellStyle name="標準 2" xfId="4"/>
    <cellStyle name="標準 3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13</xdr:col>
      <xdr:colOff>447675</xdr:colOff>
      <xdr:row>0</xdr:row>
      <xdr:rowOff>0</xdr:rowOff>
    </xdr:to>
    <xdr:sp macro="" textlink="">
      <xdr:nvSpPr>
        <xdr:cNvPr id="1025" name="Text Box 1"/>
        <xdr:cNvSpPr txBox="1">
          <a:spLocks noChangeArrowheads="1"/>
        </xdr:cNvSpPr>
      </xdr:nvSpPr>
      <xdr:spPr bwMode="auto">
        <a:xfrm>
          <a:off x="0" y="0"/>
          <a:ext cx="2800350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36576" tIns="22860" rIns="36576" bIns="0" anchor="t" upright="1"/>
        <a:lstStyle/>
        <a:p>
          <a:pPr algn="ctr" rtl="0">
            <a:defRPr sz="1000"/>
          </a:pPr>
          <a:r>
            <a:rPr lang="ja-JP" altLang="en-US" sz="1600" b="1" i="0" strike="noStrike">
              <a:solidFill>
                <a:srgbClr val="000000"/>
              </a:solidFill>
              <a:latin typeface="ＭＳ ゴシック"/>
              <a:ea typeface="ＭＳ ゴシック"/>
            </a:rPr>
            <a:t>第２章　人　　口</a:t>
          </a:r>
        </a:p>
      </xdr:txBody>
    </xdr:sp>
    <xdr:clientData/>
  </xdr:twoCellAnchor>
  <xdr:twoCellAnchor>
    <xdr:from>
      <xdr:col>0</xdr:col>
      <xdr:colOff>0</xdr:colOff>
      <xdr:row>116</xdr:row>
      <xdr:rowOff>0</xdr:rowOff>
    </xdr:from>
    <xdr:to>
      <xdr:col>7</xdr:col>
      <xdr:colOff>0</xdr:colOff>
      <xdr:row>118</xdr:row>
      <xdr:rowOff>0</xdr:rowOff>
    </xdr:to>
    <xdr:sp macro="" textlink="">
      <xdr:nvSpPr>
        <xdr:cNvPr id="5897" name="Line 4"/>
        <xdr:cNvSpPr>
          <a:spLocks noChangeShapeType="1"/>
        </xdr:cNvSpPr>
      </xdr:nvSpPr>
      <xdr:spPr bwMode="auto">
        <a:xfrm flipH="1" flipV="1">
          <a:off x="0" y="21431250"/>
          <a:ext cx="1400175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126</xdr:row>
      <xdr:rowOff>9525</xdr:rowOff>
    </xdr:from>
    <xdr:to>
      <xdr:col>7</xdr:col>
      <xdr:colOff>0</xdr:colOff>
      <xdr:row>128</xdr:row>
      <xdr:rowOff>0</xdr:rowOff>
    </xdr:to>
    <xdr:sp macro="" textlink="">
      <xdr:nvSpPr>
        <xdr:cNvPr id="5898" name="Line 5"/>
        <xdr:cNvSpPr>
          <a:spLocks noChangeShapeType="1"/>
        </xdr:cNvSpPr>
      </xdr:nvSpPr>
      <xdr:spPr bwMode="auto">
        <a:xfrm flipH="1" flipV="1">
          <a:off x="0" y="23183850"/>
          <a:ext cx="1400175" cy="3333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307</xdr:row>
      <xdr:rowOff>9525</xdr:rowOff>
    </xdr:from>
    <xdr:to>
      <xdr:col>4</xdr:col>
      <xdr:colOff>190500</xdr:colOff>
      <xdr:row>310</xdr:row>
      <xdr:rowOff>0</xdr:rowOff>
    </xdr:to>
    <xdr:sp macro="" textlink="">
      <xdr:nvSpPr>
        <xdr:cNvPr id="5899" name="Line 7"/>
        <xdr:cNvSpPr>
          <a:spLocks noChangeShapeType="1"/>
        </xdr:cNvSpPr>
      </xdr:nvSpPr>
      <xdr:spPr bwMode="auto">
        <a:xfrm flipH="1" flipV="1">
          <a:off x="0" y="54102000"/>
          <a:ext cx="990600" cy="5619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197</xdr:row>
      <xdr:rowOff>9525</xdr:rowOff>
    </xdr:from>
    <xdr:to>
      <xdr:col>4</xdr:col>
      <xdr:colOff>190500</xdr:colOff>
      <xdr:row>200</xdr:row>
      <xdr:rowOff>0</xdr:rowOff>
    </xdr:to>
    <xdr:sp macro="" textlink="">
      <xdr:nvSpPr>
        <xdr:cNvPr id="5900" name="Line 8"/>
        <xdr:cNvSpPr>
          <a:spLocks noChangeShapeType="1"/>
        </xdr:cNvSpPr>
      </xdr:nvSpPr>
      <xdr:spPr bwMode="auto">
        <a:xfrm flipH="1" flipV="1">
          <a:off x="0" y="34861500"/>
          <a:ext cx="990600" cy="5619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28575</xdr:colOff>
      <xdr:row>107</xdr:row>
      <xdr:rowOff>19050</xdr:rowOff>
    </xdr:from>
    <xdr:to>
      <xdr:col>7</xdr:col>
      <xdr:colOff>9525</xdr:colOff>
      <xdr:row>109</xdr:row>
      <xdr:rowOff>0</xdr:rowOff>
    </xdr:to>
    <xdr:sp macro="" textlink="">
      <xdr:nvSpPr>
        <xdr:cNvPr id="5901" name="Line 16"/>
        <xdr:cNvSpPr>
          <a:spLocks noChangeShapeType="1"/>
        </xdr:cNvSpPr>
      </xdr:nvSpPr>
      <xdr:spPr bwMode="auto">
        <a:xfrm flipH="1" flipV="1">
          <a:off x="28575" y="19459575"/>
          <a:ext cx="1381125" cy="4286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252</xdr:row>
      <xdr:rowOff>9525</xdr:rowOff>
    </xdr:from>
    <xdr:to>
      <xdr:col>4</xdr:col>
      <xdr:colOff>190500</xdr:colOff>
      <xdr:row>255</xdr:row>
      <xdr:rowOff>0</xdr:rowOff>
    </xdr:to>
    <xdr:sp macro="" textlink="">
      <xdr:nvSpPr>
        <xdr:cNvPr id="5902" name="Line 27"/>
        <xdr:cNvSpPr>
          <a:spLocks noChangeShapeType="1"/>
        </xdr:cNvSpPr>
      </xdr:nvSpPr>
      <xdr:spPr bwMode="auto">
        <a:xfrm flipH="1" flipV="1">
          <a:off x="0" y="44481750"/>
          <a:ext cx="990600" cy="5619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</xdr:row>
      <xdr:rowOff>0</xdr:rowOff>
    </xdr:from>
    <xdr:to>
      <xdr:col>5</xdr:col>
      <xdr:colOff>0</xdr:colOff>
      <xdr:row>6</xdr:row>
      <xdr:rowOff>0</xdr:rowOff>
    </xdr:to>
    <xdr:sp macro="" textlink="">
      <xdr:nvSpPr>
        <xdr:cNvPr id="5903" name="Line 35"/>
        <xdr:cNvSpPr>
          <a:spLocks noChangeShapeType="1"/>
        </xdr:cNvSpPr>
      </xdr:nvSpPr>
      <xdr:spPr bwMode="auto">
        <a:xfrm>
          <a:off x="0" y="695325"/>
          <a:ext cx="1000125" cy="4857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97</xdr:row>
      <xdr:rowOff>0</xdr:rowOff>
    </xdr:from>
    <xdr:to>
      <xdr:col>5</xdr:col>
      <xdr:colOff>0</xdr:colOff>
      <xdr:row>100</xdr:row>
      <xdr:rowOff>0</xdr:rowOff>
    </xdr:to>
    <xdr:sp macro="" textlink="">
      <xdr:nvSpPr>
        <xdr:cNvPr id="5904" name="Line 1"/>
        <xdr:cNvSpPr>
          <a:spLocks noChangeShapeType="1"/>
        </xdr:cNvSpPr>
      </xdr:nvSpPr>
      <xdr:spPr bwMode="auto">
        <a:xfrm flipH="1" flipV="1">
          <a:off x="0" y="17040225"/>
          <a:ext cx="1000125" cy="7429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74</xdr:row>
      <xdr:rowOff>9525</xdr:rowOff>
    </xdr:from>
    <xdr:to>
      <xdr:col>3</xdr:col>
      <xdr:colOff>0</xdr:colOff>
      <xdr:row>76</xdr:row>
      <xdr:rowOff>0</xdr:rowOff>
    </xdr:to>
    <xdr:sp macro="" textlink="">
      <xdr:nvSpPr>
        <xdr:cNvPr id="5905" name="Line 935"/>
        <xdr:cNvSpPr>
          <a:spLocks noChangeShapeType="1"/>
        </xdr:cNvSpPr>
      </xdr:nvSpPr>
      <xdr:spPr bwMode="auto">
        <a:xfrm>
          <a:off x="9525" y="12439650"/>
          <a:ext cx="590550" cy="3905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197</xdr:row>
      <xdr:rowOff>9525</xdr:rowOff>
    </xdr:from>
    <xdr:to>
      <xdr:col>4</xdr:col>
      <xdr:colOff>190500</xdr:colOff>
      <xdr:row>200</xdr:row>
      <xdr:rowOff>0</xdr:rowOff>
    </xdr:to>
    <xdr:sp macro="" textlink="">
      <xdr:nvSpPr>
        <xdr:cNvPr id="5906" name="Line 27"/>
        <xdr:cNvSpPr>
          <a:spLocks noChangeShapeType="1"/>
        </xdr:cNvSpPr>
      </xdr:nvSpPr>
      <xdr:spPr bwMode="auto">
        <a:xfrm flipH="1" flipV="1">
          <a:off x="0" y="34861500"/>
          <a:ext cx="990600" cy="5619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FF0000"/>
          </a:solidFill>
          <a:prstDash val="solid"/>
          <a:round/>
          <a:headEnd type="none" w="med" len="med"/>
          <a:tailEnd type="none" w="med" len="med"/>
        </a:ln>
        <a:effectLst/>
      </a:spPr>
      <a:bodyPr wrap="none" lIns="18288" tIns="0" rIns="0" bIns="0" upright="1">
        <a:spAutoFit/>
      </a:bodyPr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FF0000"/>
          </a:solidFill>
          <a:prstDash val="solid"/>
          <a:round/>
          <a:headEnd type="none" w="med" len="med"/>
          <a:tailEnd type="none" w="med" len="med"/>
        </a:ln>
        <a:effectLst/>
      </a:spPr>
      <a:bodyPr wrap="none" lIns="18288" tIns="0" rIns="0" bIns="0" upright="1">
        <a:spAutoFit/>
      </a:bodyPr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indexed="43"/>
  </sheetPr>
  <dimension ref="A1:AM496"/>
  <sheetViews>
    <sheetView showGridLines="0" tabSelected="1" view="pageBreakPreview" zoomScaleNormal="100" zoomScaleSheetLayoutView="100" workbookViewId="0">
      <selection activeCell="AN185" sqref="AN185"/>
    </sheetView>
  </sheetViews>
  <sheetFormatPr defaultRowHeight="15.75" customHeight="1"/>
  <cols>
    <col min="1" max="34" width="2.625" style="1" customWidth="1"/>
    <col min="35" max="16384" width="9" style="1"/>
  </cols>
  <sheetData>
    <row r="1" spans="1:35" ht="20.100000000000001" customHeight="1">
      <c r="A1" s="319" t="s">
        <v>33</v>
      </c>
      <c r="B1" s="319"/>
      <c r="C1" s="319"/>
      <c r="D1" s="319"/>
      <c r="E1" s="319"/>
      <c r="F1" s="319"/>
      <c r="G1" s="319"/>
      <c r="H1" s="319"/>
      <c r="I1" s="319"/>
      <c r="J1" s="319"/>
      <c r="K1" s="319"/>
      <c r="L1" s="319"/>
      <c r="M1" s="319"/>
      <c r="N1" s="319"/>
      <c r="O1" s="319"/>
      <c r="P1" s="319"/>
      <c r="Q1" s="319"/>
      <c r="R1" s="319"/>
      <c r="S1" s="319"/>
      <c r="T1" s="319"/>
      <c r="U1" s="319"/>
      <c r="V1" s="319"/>
      <c r="W1" s="319"/>
      <c r="X1" s="319"/>
      <c r="Y1" s="319"/>
      <c r="Z1" s="319"/>
      <c r="AA1" s="319"/>
      <c r="AB1" s="319"/>
      <c r="AC1" s="319"/>
      <c r="AD1" s="319"/>
      <c r="AE1" s="319"/>
      <c r="AF1" s="319"/>
      <c r="AG1" s="319"/>
    </row>
    <row r="2" spans="1:35" ht="20.100000000000001" customHeight="1">
      <c r="A2" s="3" t="s">
        <v>34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</row>
    <row r="3" spans="1:35" ht="15.95" customHeight="1">
      <c r="A3" s="3"/>
      <c r="B3" s="12" t="s">
        <v>35</v>
      </c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</row>
    <row r="4" spans="1:35" ht="12.75" customHeight="1">
      <c r="A4" s="166" t="s">
        <v>36</v>
      </c>
      <c r="B4" s="167"/>
      <c r="C4" s="167"/>
      <c r="D4" s="167"/>
      <c r="E4" s="168"/>
      <c r="F4" s="417" t="s">
        <v>37</v>
      </c>
      <c r="G4" s="418"/>
      <c r="H4" s="418"/>
      <c r="I4" s="418"/>
      <c r="J4" s="418"/>
      <c r="K4" s="418"/>
      <c r="L4" s="418"/>
      <c r="M4" s="418"/>
      <c r="N4" s="418"/>
      <c r="O4" s="418"/>
      <c r="P4" s="418"/>
      <c r="Q4" s="419"/>
      <c r="R4" s="417" t="s">
        <v>38</v>
      </c>
      <c r="S4" s="418"/>
      <c r="T4" s="418"/>
      <c r="U4" s="419"/>
      <c r="V4" s="417" t="s">
        <v>39</v>
      </c>
      <c r="W4" s="418"/>
      <c r="X4" s="418"/>
      <c r="Y4" s="419"/>
      <c r="Z4" s="411" t="s">
        <v>231</v>
      </c>
      <c r="AA4" s="412"/>
      <c r="AB4" s="412"/>
      <c r="AC4" s="413"/>
      <c r="AD4" s="433" t="s">
        <v>151</v>
      </c>
      <c r="AE4" s="434"/>
      <c r="AF4" s="434"/>
      <c r="AG4" s="435"/>
    </row>
    <row r="5" spans="1:35" ht="12.75" customHeight="1">
      <c r="A5" s="422"/>
      <c r="B5" s="423"/>
      <c r="C5" s="423"/>
      <c r="D5" s="423"/>
      <c r="E5" s="424"/>
      <c r="F5" s="213"/>
      <c r="G5" s="214"/>
      <c r="H5" s="214"/>
      <c r="I5" s="214"/>
      <c r="J5" s="214"/>
      <c r="K5" s="214"/>
      <c r="L5" s="214"/>
      <c r="M5" s="214"/>
      <c r="N5" s="214"/>
      <c r="O5" s="214"/>
      <c r="P5" s="214"/>
      <c r="Q5" s="215"/>
      <c r="R5" s="298"/>
      <c r="S5" s="110"/>
      <c r="T5" s="110"/>
      <c r="U5" s="111"/>
      <c r="V5" s="298"/>
      <c r="W5" s="110"/>
      <c r="X5" s="110"/>
      <c r="Y5" s="111"/>
      <c r="Z5" s="414"/>
      <c r="AA5" s="415"/>
      <c r="AB5" s="415"/>
      <c r="AC5" s="416"/>
      <c r="AD5" s="436"/>
      <c r="AE5" s="437"/>
      <c r="AF5" s="437"/>
      <c r="AG5" s="438"/>
    </row>
    <row r="6" spans="1:35" ht="13.35" customHeight="1">
      <c r="A6" s="171" t="s">
        <v>149</v>
      </c>
      <c r="B6" s="172"/>
      <c r="C6" s="172"/>
      <c r="D6" s="172"/>
      <c r="E6" s="173"/>
      <c r="F6" s="404" t="s">
        <v>40</v>
      </c>
      <c r="G6" s="405"/>
      <c r="H6" s="405"/>
      <c r="I6" s="406"/>
      <c r="J6" s="404" t="s">
        <v>41</v>
      </c>
      <c r="K6" s="405"/>
      <c r="L6" s="405"/>
      <c r="M6" s="406"/>
      <c r="N6" s="404" t="s">
        <v>42</v>
      </c>
      <c r="O6" s="405"/>
      <c r="P6" s="405"/>
      <c r="Q6" s="406"/>
      <c r="R6" s="213" t="s">
        <v>43</v>
      </c>
      <c r="S6" s="409"/>
      <c r="T6" s="409"/>
      <c r="U6" s="410"/>
      <c r="V6" s="400" t="s">
        <v>44</v>
      </c>
      <c r="W6" s="401"/>
      <c r="X6" s="401"/>
      <c r="Y6" s="402"/>
      <c r="Z6" s="427" t="s">
        <v>272</v>
      </c>
      <c r="AA6" s="428"/>
      <c r="AB6" s="428"/>
      <c r="AC6" s="429"/>
      <c r="AD6" s="439" t="s">
        <v>227</v>
      </c>
      <c r="AE6" s="440"/>
      <c r="AF6" s="440"/>
      <c r="AG6" s="441"/>
    </row>
    <row r="7" spans="1:35" s="13" customFormat="1" ht="12.75" customHeight="1">
      <c r="A7" s="425" t="s">
        <v>45</v>
      </c>
      <c r="B7" s="426"/>
      <c r="C7" s="426"/>
      <c r="D7" s="232" t="s">
        <v>0</v>
      </c>
      <c r="E7" s="233"/>
      <c r="F7" s="407">
        <v>15706</v>
      </c>
      <c r="G7" s="408"/>
      <c r="H7" s="408"/>
      <c r="I7" s="408"/>
      <c r="J7" s="403">
        <v>7695</v>
      </c>
      <c r="K7" s="403"/>
      <c r="L7" s="403"/>
      <c r="M7" s="403"/>
      <c r="N7" s="403">
        <v>8011</v>
      </c>
      <c r="O7" s="403"/>
      <c r="P7" s="403"/>
      <c r="Q7" s="403"/>
      <c r="R7" s="403">
        <v>3296</v>
      </c>
      <c r="S7" s="403"/>
      <c r="T7" s="403"/>
      <c r="U7" s="403"/>
      <c r="V7" s="403">
        <v>360.14675533134601</v>
      </c>
      <c r="W7" s="403"/>
      <c r="X7" s="403"/>
      <c r="Y7" s="403"/>
      <c r="Z7" s="430">
        <v>4.7699999999999996</v>
      </c>
      <c r="AA7" s="430">
        <v>4.7699999999999996</v>
      </c>
      <c r="AB7" s="430">
        <v>4.7699999999999996</v>
      </c>
      <c r="AC7" s="430">
        <v>4.7699999999999996</v>
      </c>
      <c r="AD7" s="431">
        <v>1.22</v>
      </c>
      <c r="AE7" s="431">
        <v>1.22</v>
      </c>
      <c r="AF7" s="431">
        <v>1.22</v>
      </c>
      <c r="AG7" s="432">
        <v>1.22</v>
      </c>
    </row>
    <row r="8" spans="1:35" s="13" customFormat="1" ht="12.75" customHeight="1">
      <c r="A8" s="420"/>
      <c r="B8" s="421"/>
      <c r="C8" s="421"/>
      <c r="D8" s="110" t="s">
        <v>1</v>
      </c>
      <c r="E8" s="111"/>
      <c r="F8" s="139">
        <v>15866</v>
      </c>
      <c r="G8" s="86"/>
      <c r="H8" s="86"/>
      <c r="I8" s="86"/>
      <c r="J8" s="86">
        <v>7764</v>
      </c>
      <c r="K8" s="86"/>
      <c r="L8" s="86"/>
      <c r="M8" s="86"/>
      <c r="N8" s="86">
        <v>8102</v>
      </c>
      <c r="O8" s="86"/>
      <c r="P8" s="86"/>
      <c r="Q8" s="86"/>
      <c r="R8" s="86">
        <v>3331</v>
      </c>
      <c r="S8" s="86"/>
      <c r="T8" s="86"/>
      <c r="U8" s="86"/>
      <c r="V8" s="86">
        <v>363.81563861499654</v>
      </c>
      <c r="W8" s="86"/>
      <c r="X8" s="86"/>
      <c r="Y8" s="86"/>
      <c r="Z8" s="125">
        <v>4.76</v>
      </c>
      <c r="AA8" s="125">
        <v>4.76</v>
      </c>
      <c r="AB8" s="125">
        <v>4.76</v>
      </c>
      <c r="AC8" s="125">
        <v>4.76</v>
      </c>
      <c r="AD8" s="105">
        <v>1.02</v>
      </c>
      <c r="AE8" s="105">
        <v>1.02</v>
      </c>
      <c r="AF8" s="105">
        <v>1.02</v>
      </c>
      <c r="AG8" s="106">
        <v>1.02</v>
      </c>
      <c r="AI8" s="15"/>
    </row>
    <row r="9" spans="1:35" s="13" customFormat="1" ht="12.75" customHeight="1">
      <c r="A9" s="420"/>
      <c r="B9" s="421"/>
      <c r="C9" s="421"/>
      <c r="D9" s="110" t="s">
        <v>2</v>
      </c>
      <c r="E9" s="111"/>
      <c r="F9" s="139">
        <v>16042</v>
      </c>
      <c r="G9" s="86"/>
      <c r="H9" s="86"/>
      <c r="I9" s="86"/>
      <c r="J9" s="86">
        <v>7857</v>
      </c>
      <c r="K9" s="86"/>
      <c r="L9" s="86"/>
      <c r="M9" s="86"/>
      <c r="N9" s="86">
        <v>8185</v>
      </c>
      <c r="O9" s="86"/>
      <c r="P9" s="86"/>
      <c r="Q9" s="86"/>
      <c r="R9" s="86">
        <v>3395</v>
      </c>
      <c r="S9" s="86"/>
      <c r="T9" s="86"/>
      <c r="U9" s="86"/>
      <c r="V9" s="86">
        <v>367.85141022701214</v>
      </c>
      <c r="W9" s="86"/>
      <c r="X9" s="86"/>
      <c r="Y9" s="86"/>
      <c r="Z9" s="125">
        <v>4.7300000000000004</v>
      </c>
      <c r="AA9" s="125">
        <v>4.7300000000000004</v>
      </c>
      <c r="AB9" s="125">
        <v>4.7300000000000004</v>
      </c>
      <c r="AC9" s="125">
        <v>4.7300000000000004</v>
      </c>
      <c r="AD9" s="105">
        <v>1.1100000000000001</v>
      </c>
      <c r="AE9" s="105">
        <v>1.1100000000000001</v>
      </c>
      <c r="AF9" s="105">
        <v>1.1100000000000001</v>
      </c>
      <c r="AG9" s="106">
        <v>1.1100000000000001</v>
      </c>
      <c r="AI9" s="15"/>
    </row>
    <row r="10" spans="1:35" s="13" customFormat="1" ht="12.75" customHeight="1">
      <c r="A10" s="420"/>
      <c r="B10" s="421"/>
      <c r="C10" s="421"/>
      <c r="D10" s="110" t="s">
        <v>3</v>
      </c>
      <c r="E10" s="111"/>
      <c r="F10" s="139">
        <v>16197</v>
      </c>
      <c r="G10" s="86"/>
      <c r="H10" s="86"/>
      <c r="I10" s="86"/>
      <c r="J10" s="86">
        <v>7932</v>
      </c>
      <c r="K10" s="86"/>
      <c r="L10" s="86"/>
      <c r="M10" s="86"/>
      <c r="N10" s="86">
        <v>8265</v>
      </c>
      <c r="O10" s="86"/>
      <c r="P10" s="86"/>
      <c r="Q10" s="86"/>
      <c r="R10" s="86">
        <v>3522</v>
      </c>
      <c r="S10" s="86"/>
      <c r="T10" s="86"/>
      <c r="U10" s="86"/>
      <c r="V10" s="86">
        <v>371.40564090804861</v>
      </c>
      <c r="W10" s="86"/>
      <c r="X10" s="86"/>
      <c r="Y10" s="86"/>
      <c r="Z10" s="125">
        <v>4.5999999999999996</v>
      </c>
      <c r="AA10" s="125">
        <v>4.5999999999999996</v>
      </c>
      <c r="AB10" s="125">
        <v>4.5999999999999996</v>
      </c>
      <c r="AC10" s="125">
        <v>4.5999999999999996</v>
      </c>
      <c r="AD10" s="105">
        <v>0.97</v>
      </c>
      <c r="AE10" s="105">
        <v>0.97</v>
      </c>
      <c r="AF10" s="105">
        <v>0.97</v>
      </c>
      <c r="AG10" s="106">
        <v>0.97</v>
      </c>
      <c r="AI10" s="15"/>
    </row>
    <row r="11" spans="1:35" s="13" customFormat="1" ht="12.75" customHeight="1">
      <c r="A11" s="420"/>
      <c r="B11" s="421"/>
      <c r="C11" s="421"/>
      <c r="D11" s="110" t="s">
        <v>4</v>
      </c>
      <c r="E11" s="111"/>
      <c r="F11" s="139">
        <v>15999</v>
      </c>
      <c r="G11" s="86"/>
      <c r="H11" s="86"/>
      <c r="I11" s="86"/>
      <c r="J11" s="86">
        <v>7861</v>
      </c>
      <c r="K11" s="86"/>
      <c r="L11" s="86"/>
      <c r="M11" s="86"/>
      <c r="N11" s="86">
        <v>8138</v>
      </c>
      <c r="O11" s="86"/>
      <c r="P11" s="86"/>
      <c r="Q11" s="86"/>
      <c r="R11" s="86">
        <v>3467</v>
      </c>
      <c r="S11" s="86"/>
      <c r="T11" s="86"/>
      <c r="U11" s="86"/>
      <c r="V11" s="86">
        <v>366.86539784453106</v>
      </c>
      <c r="W11" s="86"/>
      <c r="X11" s="86"/>
      <c r="Y11" s="86"/>
      <c r="Z11" s="125">
        <v>4.6100000000000003</v>
      </c>
      <c r="AA11" s="125">
        <v>4.6100000000000003</v>
      </c>
      <c r="AB11" s="125">
        <v>4.6100000000000003</v>
      </c>
      <c r="AC11" s="125">
        <v>4.6100000000000003</v>
      </c>
      <c r="AD11" s="105">
        <v>-1.22</v>
      </c>
      <c r="AE11" s="105">
        <v>-1.22</v>
      </c>
      <c r="AF11" s="105">
        <v>-1.22</v>
      </c>
      <c r="AG11" s="106">
        <v>-1.22</v>
      </c>
      <c r="AI11" s="15"/>
    </row>
    <row r="12" spans="1:35" s="13" customFormat="1" ht="12.75" customHeight="1">
      <c r="A12" s="420"/>
      <c r="B12" s="421"/>
      <c r="C12" s="421"/>
      <c r="D12" s="110" t="s">
        <v>5</v>
      </c>
      <c r="E12" s="111"/>
      <c r="F12" s="139">
        <v>16194</v>
      </c>
      <c r="G12" s="86"/>
      <c r="H12" s="86"/>
      <c r="I12" s="86"/>
      <c r="J12" s="86">
        <v>7959</v>
      </c>
      <c r="K12" s="86"/>
      <c r="L12" s="86"/>
      <c r="M12" s="86"/>
      <c r="N12" s="86">
        <v>8235</v>
      </c>
      <c r="O12" s="86"/>
      <c r="P12" s="86"/>
      <c r="Q12" s="86"/>
      <c r="R12" s="86">
        <v>3503</v>
      </c>
      <c r="S12" s="86"/>
      <c r="T12" s="86"/>
      <c r="U12" s="86"/>
      <c r="V12" s="86">
        <v>371.33684934648016</v>
      </c>
      <c r="W12" s="86"/>
      <c r="X12" s="86"/>
      <c r="Y12" s="86"/>
      <c r="Z12" s="125">
        <v>4.62</v>
      </c>
      <c r="AA12" s="125">
        <v>4.62</v>
      </c>
      <c r="AB12" s="125">
        <v>4.62</v>
      </c>
      <c r="AC12" s="125">
        <v>4.62</v>
      </c>
      <c r="AD12" s="105">
        <v>1.22</v>
      </c>
      <c r="AE12" s="105">
        <v>1.22</v>
      </c>
      <c r="AF12" s="105">
        <v>1.22</v>
      </c>
      <c r="AG12" s="106">
        <v>1.22</v>
      </c>
      <c r="AI12" s="15"/>
    </row>
    <row r="13" spans="1:35" s="13" customFormat="1" ht="12.75" customHeight="1">
      <c r="A13" s="420"/>
      <c r="B13" s="421"/>
      <c r="C13" s="421"/>
      <c r="D13" s="110" t="s">
        <v>6</v>
      </c>
      <c r="E13" s="111"/>
      <c r="F13" s="139">
        <v>16666</v>
      </c>
      <c r="G13" s="86"/>
      <c r="H13" s="86"/>
      <c r="I13" s="86"/>
      <c r="J13" s="86">
        <v>8154</v>
      </c>
      <c r="K13" s="86"/>
      <c r="L13" s="86"/>
      <c r="M13" s="86"/>
      <c r="N13" s="86">
        <v>8512</v>
      </c>
      <c r="O13" s="86"/>
      <c r="P13" s="86"/>
      <c r="Q13" s="86"/>
      <c r="R13" s="86">
        <v>3629</v>
      </c>
      <c r="S13" s="86"/>
      <c r="T13" s="86"/>
      <c r="U13" s="86"/>
      <c r="V13" s="86">
        <v>382.16005503324925</v>
      </c>
      <c r="W13" s="86"/>
      <c r="X13" s="86"/>
      <c r="Y13" s="86"/>
      <c r="Z13" s="125">
        <v>4.59</v>
      </c>
      <c r="AA13" s="125">
        <v>4.59</v>
      </c>
      <c r="AB13" s="125">
        <v>4.59</v>
      </c>
      <c r="AC13" s="125">
        <v>4.59</v>
      </c>
      <c r="AD13" s="105">
        <v>2.91</v>
      </c>
      <c r="AE13" s="105">
        <v>2.91</v>
      </c>
      <c r="AF13" s="105">
        <v>2.91</v>
      </c>
      <c r="AG13" s="106">
        <v>2.91</v>
      </c>
      <c r="AI13" s="15"/>
    </row>
    <row r="14" spans="1:35" s="13" customFormat="1" ht="12.75" customHeight="1">
      <c r="A14" s="420"/>
      <c r="B14" s="421"/>
      <c r="C14" s="421"/>
      <c r="D14" s="110" t="s">
        <v>7</v>
      </c>
      <c r="E14" s="111"/>
      <c r="F14" s="139">
        <v>16659</v>
      </c>
      <c r="G14" s="86"/>
      <c r="H14" s="86"/>
      <c r="I14" s="86"/>
      <c r="J14" s="86">
        <v>8148</v>
      </c>
      <c r="K14" s="86"/>
      <c r="L14" s="86"/>
      <c r="M14" s="86"/>
      <c r="N14" s="86">
        <v>8511</v>
      </c>
      <c r="O14" s="86"/>
      <c r="P14" s="86"/>
      <c r="Q14" s="86"/>
      <c r="R14" s="86">
        <v>3717</v>
      </c>
      <c r="S14" s="86"/>
      <c r="T14" s="86"/>
      <c r="U14" s="86"/>
      <c r="V14" s="86">
        <v>381.99954138958952</v>
      </c>
      <c r="W14" s="86"/>
      <c r="X14" s="86"/>
      <c r="Y14" s="86"/>
      <c r="Z14" s="125">
        <v>4.4800000000000004</v>
      </c>
      <c r="AA14" s="125">
        <v>4.4800000000000004</v>
      </c>
      <c r="AB14" s="125">
        <v>4.4800000000000004</v>
      </c>
      <c r="AC14" s="125">
        <v>4.4800000000000004</v>
      </c>
      <c r="AD14" s="105">
        <v>-0.04</v>
      </c>
      <c r="AE14" s="105">
        <v>-0.04</v>
      </c>
      <c r="AF14" s="105">
        <v>-0.04</v>
      </c>
      <c r="AG14" s="106">
        <v>-0.04</v>
      </c>
      <c r="AI14" s="15"/>
    </row>
    <row r="15" spans="1:35" s="13" customFormat="1" ht="12.75" customHeight="1">
      <c r="A15" s="420"/>
      <c r="B15" s="421"/>
      <c r="C15" s="421"/>
      <c r="D15" s="110" t="s">
        <v>8</v>
      </c>
      <c r="E15" s="111"/>
      <c r="F15" s="139">
        <v>16923</v>
      </c>
      <c r="G15" s="86"/>
      <c r="H15" s="86"/>
      <c r="I15" s="86"/>
      <c r="J15" s="86">
        <v>8230</v>
      </c>
      <c r="K15" s="86"/>
      <c r="L15" s="86"/>
      <c r="M15" s="86"/>
      <c r="N15" s="86">
        <v>8693</v>
      </c>
      <c r="O15" s="86"/>
      <c r="P15" s="86"/>
      <c r="Q15" s="86"/>
      <c r="R15" s="86">
        <v>3777</v>
      </c>
      <c r="S15" s="86"/>
      <c r="T15" s="86"/>
      <c r="U15" s="86"/>
      <c r="V15" s="86">
        <v>388.05319880761294</v>
      </c>
      <c r="W15" s="86"/>
      <c r="X15" s="86"/>
      <c r="Y15" s="86"/>
      <c r="Z15" s="125">
        <v>4.4800000000000004</v>
      </c>
      <c r="AA15" s="125">
        <v>4.4800000000000004</v>
      </c>
      <c r="AB15" s="125">
        <v>4.4800000000000004</v>
      </c>
      <c r="AC15" s="125">
        <v>4.4800000000000004</v>
      </c>
      <c r="AD15" s="105">
        <v>1.58</v>
      </c>
      <c r="AE15" s="105">
        <v>1.58</v>
      </c>
      <c r="AF15" s="105">
        <v>1.58</v>
      </c>
      <c r="AG15" s="106">
        <v>1.58</v>
      </c>
      <c r="AI15" s="15"/>
    </row>
    <row r="16" spans="1:35" s="13" customFormat="1" ht="12.75" customHeight="1">
      <c r="A16" s="420"/>
      <c r="B16" s="421"/>
      <c r="C16" s="421"/>
      <c r="D16" s="110" t="s">
        <v>9</v>
      </c>
      <c r="E16" s="111"/>
      <c r="F16" s="139">
        <v>17291</v>
      </c>
      <c r="G16" s="86"/>
      <c r="H16" s="86"/>
      <c r="I16" s="86"/>
      <c r="J16" s="86">
        <v>8398</v>
      </c>
      <c r="K16" s="86"/>
      <c r="L16" s="86"/>
      <c r="M16" s="86"/>
      <c r="N16" s="86">
        <v>8893</v>
      </c>
      <c r="O16" s="86"/>
      <c r="P16" s="86"/>
      <c r="Q16" s="86"/>
      <c r="R16" s="86">
        <v>3895</v>
      </c>
      <c r="S16" s="86"/>
      <c r="T16" s="86"/>
      <c r="U16" s="86"/>
      <c r="V16" s="86">
        <v>396.4916303600092</v>
      </c>
      <c r="W16" s="86"/>
      <c r="X16" s="86"/>
      <c r="Y16" s="86"/>
      <c r="Z16" s="125">
        <v>4.4400000000000004</v>
      </c>
      <c r="AA16" s="125">
        <v>4.4400000000000004</v>
      </c>
      <c r="AB16" s="125">
        <v>4.4400000000000004</v>
      </c>
      <c r="AC16" s="125">
        <v>4.4400000000000004</v>
      </c>
      <c r="AD16" s="105">
        <v>2.17</v>
      </c>
      <c r="AE16" s="105">
        <v>2.17</v>
      </c>
      <c r="AF16" s="105">
        <v>2.17</v>
      </c>
      <c r="AG16" s="106">
        <v>2.17</v>
      </c>
      <c r="AI16" s="15"/>
    </row>
    <row r="17" spans="1:35" s="13" customFormat="1" ht="12.75" customHeight="1">
      <c r="A17" s="420"/>
      <c r="B17" s="421"/>
      <c r="C17" s="421"/>
      <c r="D17" s="110" t="s">
        <v>10</v>
      </c>
      <c r="E17" s="111"/>
      <c r="F17" s="139">
        <v>17490</v>
      </c>
      <c r="G17" s="86"/>
      <c r="H17" s="86"/>
      <c r="I17" s="86"/>
      <c r="J17" s="86">
        <v>8509</v>
      </c>
      <c r="K17" s="86"/>
      <c r="L17" s="86"/>
      <c r="M17" s="86"/>
      <c r="N17" s="86">
        <v>8981</v>
      </c>
      <c r="O17" s="86"/>
      <c r="P17" s="86"/>
      <c r="Q17" s="86"/>
      <c r="R17" s="86">
        <v>3988</v>
      </c>
      <c r="S17" s="86"/>
      <c r="T17" s="86"/>
      <c r="U17" s="86"/>
      <c r="V17" s="86">
        <v>401.05480394404952</v>
      </c>
      <c r="W17" s="86"/>
      <c r="X17" s="86"/>
      <c r="Y17" s="86"/>
      <c r="Z17" s="125">
        <v>4.3899999999999997</v>
      </c>
      <c r="AA17" s="125">
        <v>4.3899999999999997</v>
      </c>
      <c r="AB17" s="125">
        <v>4.3899999999999997</v>
      </c>
      <c r="AC17" s="125">
        <v>4.3899999999999997</v>
      </c>
      <c r="AD17" s="105">
        <v>1.1499999999999999</v>
      </c>
      <c r="AE17" s="105">
        <v>1.1499999999999999</v>
      </c>
      <c r="AF17" s="105">
        <v>1.1499999999999999</v>
      </c>
      <c r="AG17" s="106">
        <v>1.1499999999999999</v>
      </c>
      <c r="AI17" s="15"/>
    </row>
    <row r="18" spans="1:35" s="13" customFormat="1" ht="12.75" customHeight="1">
      <c r="A18" s="420"/>
      <c r="B18" s="421"/>
      <c r="C18" s="421"/>
      <c r="D18" s="110" t="s">
        <v>11</v>
      </c>
      <c r="E18" s="111"/>
      <c r="F18" s="139">
        <v>17822</v>
      </c>
      <c r="G18" s="86"/>
      <c r="H18" s="86"/>
      <c r="I18" s="86"/>
      <c r="J18" s="86">
        <v>8720</v>
      </c>
      <c r="K18" s="86"/>
      <c r="L18" s="86"/>
      <c r="M18" s="86"/>
      <c r="N18" s="86">
        <v>9102</v>
      </c>
      <c r="O18" s="86"/>
      <c r="P18" s="86"/>
      <c r="Q18" s="86"/>
      <c r="R18" s="86">
        <v>4137</v>
      </c>
      <c r="S18" s="86"/>
      <c r="T18" s="86"/>
      <c r="U18" s="86"/>
      <c r="V18" s="86">
        <v>408.66773675762443</v>
      </c>
      <c r="W18" s="86"/>
      <c r="X18" s="86"/>
      <c r="Y18" s="86"/>
      <c r="Z18" s="125">
        <v>4.3099999999999996</v>
      </c>
      <c r="AA18" s="125">
        <v>4.3099999999999996</v>
      </c>
      <c r="AB18" s="125">
        <v>4.3099999999999996</v>
      </c>
      <c r="AC18" s="125">
        <v>4.3099999999999996</v>
      </c>
      <c r="AD18" s="105">
        <v>1.9</v>
      </c>
      <c r="AE18" s="105">
        <v>1.9</v>
      </c>
      <c r="AF18" s="105">
        <v>1.9</v>
      </c>
      <c r="AG18" s="106">
        <v>1.9</v>
      </c>
      <c r="AI18" s="15"/>
    </row>
    <row r="19" spans="1:35" s="13" customFormat="1" ht="12.75" customHeight="1">
      <c r="A19" s="420"/>
      <c r="B19" s="421"/>
      <c r="C19" s="421"/>
      <c r="D19" s="110" t="s">
        <v>12</v>
      </c>
      <c r="E19" s="111"/>
      <c r="F19" s="139">
        <v>18289</v>
      </c>
      <c r="G19" s="86"/>
      <c r="H19" s="86"/>
      <c r="I19" s="86"/>
      <c r="J19" s="86">
        <v>8928</v>
      </c>
      <c r="K19" s="86"/>
      <c r="L19" s="86"/>
      <c r="M19" s="86"/>
      <c r="N19" s="86">
        <v>9361</v>
      </c>
      <c r="O19" s="86"/>
      <c r="P19" s="86"/>
      <c r="Q19" s="86"/>
      <c r="R19" s="86">
        <v>4292</v>
      </c>
      <c r="S19" s="86"/>
      <c r="T19" s="86"/>
      <c r="U19" s="86"/>
      <c r="V19" s="86">
        <v>419.3762898417794</v>
      </c>
      <c r="W19" s="86"/>
      <c r="X19" s="86"/>
      <c r="Y19" s="86"/>
      <c r="Z19" s="125">
        <v>4.26</v>
      </c>
      <c r="AA19" s="125">
        <v>4.26</v>
      </c>
      <c r="AB19" s="125">
        <v>4.26</v>
      </c>
      <c r="AC19" s="125">
        <v>4.26</v>
      </c>
      <c r="AD19" s="105">
        <v>2.62</v>
      </c>
      <c r="AE19" s="105">
        <v>2.62</v>
      </c>
      <c r="AF19" s="105">
        <v>2.62</v>
      </c>
      <c r="AG19" s="106">
        <v>2.62</v>
      </c>
      <c r="AI19" s="15"/>
    </row>
    <row r="20" spans="1:35" s="13" customFormat="1" ht="12.75" customHeight="1">
      <c r="A20" s="420"/>
      <c r="B20" s="421"/>
      <c r="C20" s="421"/>
      <c r="D20" s="110" t="s">
        <v>13</v>
      </c>
      <c r="E20" s="111"/>
      <c r="F20" s="139">
        <v>18749</v>
      </c>
      <c r="G20" s="86"/>
      <c r="H20" s="86"/>
      <c r="I20" s="86"/>
      <c r="J20" s="86">
        <v>9144</v>
      </c>
      <c r="K20" s="86"/>
      <c r="L20" s="86"/>
      <c r="M20" s="86"/>
      <c r="N20" s="86">
        <v>9605</v>
      </c>
      <c r="O20" s="86"/>
      <c r="P20" s="86"/>
      <c r="Q20" s="86"/>
      <c r="R20" s="86">
        <v>4515</v>
      </c>
      <c r="S20" s="86"/>
      <c r="T20" s="86"/>
      <c r="U20" s="86"/>
      <c r="V20" s="86">
        <v>429.9243292822747</v>
      </c>
      <c r="W20" s="86"/>
      <c r="X20" s="86"/>
      <c r="Y20" s="86"/>
      <c r="Z20" s="125">
        <v>4.1500000000000004</v>
      </c>
      <c r="AA20" s="125">
        <v>4.1500000000000004</v>
      </c>
      <c r="AB20" s="125">
        <v>4.1500000000000004</v>
      </c>
      <c r="AC20" s="125">
        <v>4.1500000000000004</v>
      </c>
      <c r="AD20" s="105">
        <v>2.52</v>
      </c>
      <c r="AE20" s="105">
        <v>2.52</v>
      </c>
      <c r="AF20" s="105">
        <v>2.52</v>
      </c>
      <c r="AG20" s="106">
        <v>2.52</v>
      </c>
      <c r="AI20" s="15"/>
    </row>
    <row r="21" spans="1:35" s="13" customFormat="1" ht="12.75" customHeight="1">
      <c r="A21" s="420"/>
      <c r="B21" s="421"/>
      <c r="C21" s="421"/>
      <c r="D21" s="110" t="s">
        <v>14</v>
      </c>
      <c r="E21" s="111"/>
      <c r="F21" s="139">
        <v>20442</v>
      </c>
      <c r="G21" s="86"/>
      <c r="H21" s="86"/>
      <c r="I21" s="86"/>
      <c r="J21" s="86">
        <v>10026</v>
      </c>
      <c r="K21" s="86"/>
      <c r="L21" s="86"/>
      <c r="M21" s="86"/>
      <c r="N21" s="86">
        <v>10416</v>
      </c>
      <c r="O21" s="86"/>
      <c r="P21" s="86"/>
      <c r="Q21" s="86"/>
      <c r="R21" s="86">
        <v>5386</v>
      </c>
      <c r="S21" s="86"/>
      <c r="T21" s="86"/>
      <c r="U21" s="86"/>
      <c r="V21" s="86">
        <v>468.74570052740199</v>
      </c>
      <c r="W21" s="86"/>
      <c r="X21" s="86"/>
      <c r="Y21" s="86"/>
      <c r="Z21" s="125">
        <v>3.8</v>
      </c>
      <c r="AA21" s="125">
        <v>3.8</v>
      </c>
      <c r="AB21" s="125">
        <v>3.8</v>
      </c>
      <c r="AC21" s="125">
        <v>3.8</v>
      </c>
      <c r="AD21" s="105">
        <v>9.0299999999999994</v>
      </c>
      <c r="AE21" s="105">
        <v>9.0299999999999994</v>
      </c>
      <c r="AF21" s="105">
        <v>9.0299999999999994</v>
      </c>
      <c r="AG21" s="106">
        <v>9.0299999999999994</v>
      </c>
      <c r="AI21" s="15"/>
    </row>
    <row r="22" spans="1:35" s="13" customFormat="1" ht="12.75" customHeight="1">
      <c r="A22" s="420"/>
      <c r="B22" s="421"/>
      <c r="C22" s="421"/>
      <c r="D22" s="110" t="s">
        <v>15</v>
      </c>
      <c r="E22" s="111"/>
      <c r="F22" s="139">
        <v>22505</v>
      </c>
      <c r="G22" s="86"/>
      <c r="H22" s="86"/>
      <c r="I22" s="86"/>
      <c r="J22" s="86">
        <v>11096</v>
      </c>
      <c r="K22" s="86"/>
      <c r="L22" s="86"/>
      <c r="M22" s="86"/>
      <c r="N22" s="86">
        <v>11409</v>
      </c>
      <c r="O22" s="86"/>
      <c r="P22" s="86"/>
      <c r="Q22" s="86"/>
      <c r="R22" s="86">
        <v>6059</v>
      </c>
      <c r="S22" s="86"/>
      <c r="T22" s="86"/>
      <c r="U22" s="86"/>
      <c r="V22" s="86">
        <v>516.05136436597115</v>
      </c>
      <c r="W22" s="86"/>
      <c r="X22" s="86"/>
      <c r="Y22" s="86"/>
      <c r="Z22" s="125">
        <v>3.71</v>
      </c>
      <c r="AA22" s="125">
        <v>3.71</v>
      </c>
      <c r="AB22" s="125">
        <v>3.71</v>
      </c>
      <c r="AC22" s="125">
        <v>3.71</v>
      </c>
      <c r="AD22" s="105">
        <v>10.09</v>
      </c>
      <c r="AE22" s="105">
        <v>10.09</v>
      </c>
      <c r="AF22" s="105">
        <v>10.09</v>
      </c>
      <c r="AG22" s="106">
        <v>10.09</v>
      </c>
      <c r="AI22" s="15"/>
    </row>
    <row r="23" spans="1:35" s="13" customFormat="1" ht="12.75" customHeight="1">
      <c r="A23" s="420"/>
      <c r="B23" s="421"/>
      <c r="C23" s="421"/>
      <c r="D23" s="110" t="s">
        <v>16</v>
      </c>
      <c r="E23" s="111"/>
      <c r="F23" s="139">
        <v>25090</v>
      </c>
      <c r="G23" s="86"/>
      <c r="H23" s="86"/>
      <c r="I23" s="86"/>
      <c r="J23" s="86">
        <v>12392</v>
      </c>
      <c r="K23" s="86"/>
      <c r="L23" s="86"/>
      <c r="M23" s="86"/>
      <c r="N23" s="86">
        <v>12698</v>
      </c>
      <c r="O23" s="86"/>
      <c r="P23" s="86"/>
      <c r="Q23" s="86"/>
      <c r="R23" s="86">
        <v>6892</v>
      </c>
      <c r="S23" s="86"/>
      <c r="T23" s="86"/>
      <c r="U23" s="86"/>
      <c r="V23" s="86">
        <v>575.32675991745009</v>
      </c>
      <c r="W23" s="86"/>
      <c r="X23" s="86"/>
      <c r="Y23" s="86"/>
      <c r="Z23" s="125">
        <v>3.64</v>
      </c>
      <c r="AA23" s="125">
        <v>3.64</v>
      </c>
      <c r="AB23" s="125">
        <v>3.64</v>
      </c>
      <c r="AC23" s="125">
        <v>3.64</v>
      </c>
      <c r="AD23" s="105">
        <v>11.49</v>
      </c>
      <c r="AE23" s="105">
        <v>11.49</v>
      </c>
      <c r="AF23" s="105">
        <v>11.49</v>
      </c>
      <c r="AG23" s="106">
        <v>11.49</v>
      </c>
      <c r="AI23" s="15"/>
    </row>
    <row r="24" spans="1:35" s="13" customFormat="1" ht="12.75" customHeight="1">
      <c r="A24" s="420"/>
      <c r="B24" s="421"/>
      <c r="C24" s="421"/>
      <c r="D24" s="110" t="s">
        <v>17</v>
      </c>
      <c r="E24" s="111"/>
      <c r="F24" s="139">
        <v>26379</v>
      </c>
      <c r="G24" s="86"/>
      <c r="H24" s="86"/>
      <c r="I24" s="86"/>
      <c r="J24" s="86">
        <v>13026</v>
      </c>
      <c r="K24" s="86"/>
      <c r="L24" s="86"/>
      <c r="M24" s="86"/>
      <c r="N24" s="86">
        <v>13353</v>
      </c>
      <c r="O24" s="86"/>
      <c r="P24" s="86"/>
      <c r="Q24" s="86"/>
      <c r="R24" s="86">
        <v>7262</v>
      </c>
      <c r="S24" s="86"/>
      <c r="T24" s="86"/>
      <c r="U24" s="86"/>
      <c r="V24" s="86">
        <v>604.88420087135978</v>
      </c>
      <c r="W24" s="86"/>
      <c r="X24" s="86"/>
      <c r="Y24" s="86"/>
      <c r="Z24" s="125">
        <v>3.63</v>
      </c>
      <c r="AA24" s="125">
        <v>3.63</v>
      </c>
      <c r="AB24" s="125">
        <v>3.63</v>
      </c>
      <c r="AC24" s="125">
        <v>3.63</v>
      </c>
      <c r="AD24" s="105">
        <v>5.14</v>
      </c>
      <c r="AE24" s="105">
        <v>5.14</v>
      </c>
      <c r="AF24" s="105">
        <v>5.14</v>
      </c>
      <c r="AG24" s="106">
        <v>5.14</v>
      </c>
      <c r="AI24" s="15"/>
    </row>
    <row r="25" spans="1:35" s="13" customFormat="1" ht="12.75" customHeight="1">
      <c r="A25" s="420"/>
      <c r="B25" s="421"/>
      <c r="C25" s="421"/>
      <c r="D25" s="110" t="s">
        <v>18</v>
      </c>
      <c r="E25" s="111"/>
      <c r="F25" s="139">
        <v>28140</v>
      </c>
      <c r="G25" s="86"/>
      <c r="H25" s="86"/>
      <c r="I25" s="86"/>
      <c r="J25" s="86">
        <v>13892</v>
      </c>
      <c r="K25" s="86"/>
      <c r="L25" s="86"/>
      <c r="M25" s="86"/>
      <c r="N25" s="86">
        <v>14248</v>
      </c>
      <c r="O25" s="86"/>
      <c r="P25" s="86"/>
      <c r="Q25" s="86"/>
      <c r="R25" s="86">
        <v>7813</v>
      </c>
      <c r="S25" s="86"/>
      <c r="T25" s="86"/>
      <c r="U25" s="86"/>
      <c r="V25" s="86">
        <v>645.2648475120385</v>
      </c>
      <c r="W25" s="86"/>
      <c r="X25" s="86"/>
      <c r="Y25" s="86"/>
      <c r="Z25" s="125">
        <v>3.6</v>
      </c>
      <c r="AA25" s="125">
        <v>3.6</v>
      </c>
      <c r="AB25" s="125">
        <v>3.6</v>
      </c>
      <c r="AC25" s="125">
        <v>3.6</v>
      </c>
      <c r="AD25" s="105">
        <v>6.68</v>
      </c>
      <c r="AE25" s="105">
        <v>6.68</v>
      </c>
      <c r="AF25" s="105">
        <v>6.68</v>
      </c>
      <c r="AG25" s="106">
        <v>6.68</v>
      </c>
      <c r="AI25" s="15"/>
    </row>
    <row r="26" spans="1:35" s="13" customFormat="1" ht="12.75" customHeight="1">
      <c r="A26" s="420"/>
      <c r="B26" s="421"/>
      <c r="C26" s="421"/>
      <c r="D26" s="110" t="s">
        <v>19</v>
      </c>
      <c r="E26" s="111"/>
      <c r="F26" s="139">
        <v>29607</v>
      </c>
      <c r="G26" s="86"/>
      <c r="H26" s="86"/>
      <c r="I26" s="86"/>
      <c r="J26" s="86">
        <v>14653</v>
      </c>
      <c r="K26" s="86"/>
      <c r="L26" s="86"/>
      <c r="M26" s="86"/>
      <c r="N26" s="86">
        <v>14954</v>
      </c>
      <c r="O26" s="86"/>
      <c r="P26" s="86"/>
      <c r="Q26" s="86"/>
      <c r="R26" s="86">
        <v>8272</v>
      </c>
      <c r="S26" s="86"/>
      <c r="T26" s="86"/>
      <c r="U26" s="86"/>
      <c r="V26" s="86">
        <v>678.9039211190094</v>
      </c>
      <c r="W26" s="86"/>
      <c r="X26" s="86"/>
      <c r="Y26" s="86"/>
      <c r="Z26" s="125">
        <v>3.58</v>
      </c>
      <c r="AA26" s="125">
        <v>3.58</v>
      </c>
      <c r="AB26" s="125">
        <v>3.58</v>
      </c>
      <c r="AC26" s="125">
        <v>3.58</v>
      </c>
      <c r="AD26" s="105">
        <v>5.21</v>
      </c>
      <c r="AE26" s="105">
        <v>5.21</v>
      </c>
      <c r="AF26" s="105">
        <v>5.21</v>
      </c>
      <c r="AG26" s="106">
        <v>5.21</v>
      </c>
      <c r="AI26" s="15"/>
    </row>
    <row r="27" spans="1:35" s="13" customFormat="1" ht="12.75" customHeight="1">
      <c r="A27" s="420"/>
      <c r="B27" s="421"/>
      <c r="C27" s="421"/>
      <c r="D27" s="110" t="s">
        <v>20</v>
      </c>
      <c r="E27" s="111"/>
      <c r="F27" s="139">
        <v>30593</v>
      </c>
      <c r="G27" s="86"/>
      <c r="H27" s="86"/>
      <c r="I27" s="86"/>
      <c r="J27" s="86">
        <v>15111</v>
      </c>
      <c r="K27" s="86"/>
      <c r="L27" s="86"/>
      <c r="M27" s="86"/>
      <c r="N27" s="86">
        <v>15482</v>
      </c>
      <c r="O27" s="86"/>
      <c r="P27" s="86"/>
      <c r="Q27" s="86"/>
      <c r="R27" s="86">
        <v>8519</v>
      </c>
      <c r="S27" s="86"/>
      <c r="T27" s="86"/>
      <c r="U27" s="86"/>
      <c r="V27" s="86">
        <v>701.51341435450581</v>
      </c>
      <c r="W27" s="86"/>
      <c r="X27" s="86"/>
      <c r="Y27" s="86"/>
      <c r="Z27" s="125">
        <v>3.59</v>
      </c>
      <c r="AA27" s="125">
        <v>3.59</v>
      </c>
      <c r="AB27" s="125">
        <v>3.59</v>
      </c>
      <c r="AC27" s="125">
        <v>3.59</v>
      </c>
      <c r="AD27" s="105">
        <v>3.33</v>
      </c>
      <c r="AE27" s="105">
        <v>3.33</v>
      </c>
      <c r="AF27" s="105">
        <v>3.33</v>
      </c>
      <c r="AG27" s="106">
        <v>3.33</v>
      </c>
      <c r="AI27" s="15"/>
    </row>
    <row r="28" spans="1:35" s="13" customFormat="1" ht="12.75" customHeight="1">
      <c r="A28" s="420"/>
      <c r="B28" s="421"/>
      <c r="C28" s="421"/>
      <c r="D28" s="110" t="s">
        <v>21</v>
      </c>
      <c r="E28" s="111"/>
      <c r="F28" s="139">
        <v>31910</v>
      </c>
      <c r="G28" s="86"/>
      <c r="H28" s="86"/>
      <c r="I28" s="86"/>
      <c r="J28" s="86">
        <v>15735</v>
      </c>
      <c r="K28" s="86"/>
      <c r="L28" s="86"/>
      <c r="M28" s="86"/>
      <c r="N28" s="86">
        <v>16175</v>
      </c>
      <c r="O28" s="86"/>
      <c r="P28" s="86"/>
      <c r="Q28" s="86"/>
      <c r="R28" s="86">
        <v>8909</v>
      </c>
      <c r="S28" s="86"/>
      <c r="T28" s="86"/>
      <c r="U28" s="86"/>
      <c r="V28" s="86">
        <v>731.71290988305441</v>
      </c>
      <c r="W28" s="86"/>
      <c r="X28" s="86"/>
      <c r="Y28" s="86"/>
      <c r="Z28" s="125">
        <v>3.58</v>
      </c>
      <c r="AA28" s="125">
        <v>3.58</v>
      </c>
      <c r="AB28" s="125">
        <v>3.58</v>
      </c>
      <c r="AC28" s="125">
        <v>3.58</v>
      </c>
      <c r="AD28" s="105">
        <v>4.3</v>
      </c>
      <c r="AE28" s="105">
        <v>4.3</v>
      </c>
      <c r="AF28" s="105">
        <v>4.3</v>
      </c>
      <c r="AG28" s="106">
        <v>4.3</v>
      </c>
      <c r="AI28" s="15"/>
    </row>
    <row r="29" spans="1:35" s="13" customFormat="1" ht="12.75" customHeight="1">
      <c r="A29" s="420"/>
      <c r="B29" s="421"/>
      <c r="C29" s="421"/>
      <c r="D29" s="110" t="s">
        <v>22</v>
      </c>
      <c r="E29" s="111"/>
      <c r="F29" s="139">
        <v>33860</v>
      </c>
      <c r="G29" s="86"/>
      <c r="H29" s="86"/>
      <c r="I29" s="86"/>
      <c r="J29" s="86">
        <v>16716</v>
      </c>
      <c r="K29" s="86"/>
      <c r="L29" s="86"/>
      <c r="M29" s="86"/>
      <c r="N29" s="86">
        <v>17144</v>
      </c>
      <c r="O29" s="86"/>
      <c r="P29" s="86"/>
      <c r="Q29" s="86"/>
      <c r="R29" s="86">
        <v>9475</v>
      </c>
      <c r="S29" s="86"/>
      <c r="T29" s="86"/>
      <c r="U29" s="86"/>
      <c r="V29" s="86">
        <v>776.42742490254534</v>
      </c>
      <c r="W29" s="86"/>
      <c r="X29" s="86"/>
      <c r="Y29" s="86"/>
      <c r="Z29" s="125">
        <v>3.57</v>
      </c>
      <c r="AA29" s="125">
        <v>3.57</v>
      </c>
      <c r="AB29" s="125">
        <v>3.57</v>
      </c>
      <c r="AC29" s="125">
        <v>3.57</v>
      </c>
      <c r="AD29" s="105">
        <v>6.11</v>
      </c>
      <c r="AE29" s="105">
        <v>6.11</v>
      </c>
      <c r="AF29" s="105">
        <v>6.11</v>
      </c>
      <c r="AG29" s="106">
        <v>6.11</v>
      </c>
      <c r="AI29" s="15"/>
    </row>
    <row r="30" spans="1:35" s="13" customFormat="1" ht="12.75" customHeight="1">
      <c r="A30" s="420"/>
      <c r="B30" s="421"/>
      <c r="C30" s="421"/>
      <c r="D30" s="110" t="s">
        <v>23</v>
      </c>
      <c r="E30" s="111"/>
      <c r="F30" s="139">
        <v>36077</v>
      </c>
      <c r="G30" s="86"/>
      <c r="H30" s="86"/>
      <c r="I30" s="86"/>
      <c r="J30" s="86">
        <v>17838</v>
      </c>
      <c r="K30" s="86"/>
      <c r="L30" s="86"/>
      <c r="M30" s="86"/>
      <c r="N30" s="86">
        <v>18239</v>
      </c>
      <c r="O30" s="86"/>
      <c r="P30" s="86"/>
      <c r="Q30" s="86"/>
      <c r="R30" s="86">
        <v>10095</v>
      </c>
      <c r="S30" s="86"/>
      <c r="T30" s="86"/>
      <c r="U30" s="86"/>
      <c r="V30" s="86">
        <v>827.26438890162808</v>
      </c>
      <c r="W30" s="86"/>
      <c r="X30" s="86"/>
      <c r="Y30" s="86"/>
      <c r="Z30" s="125">
        <v>3.57</v>
      </c>
      <c r="AA30" s="125">
        <v>3.57</v>
      </c>
      <c r="AB30" s="125">
        <v>3.57</v>
      </c>
      <c r="AC30" s="125">
        <v>3.57</v>
      </c>
      <c r="AD30" s="105">
        <v>6.55</v>
      </c>
      <c r="AE30" s="105">
        <v>6.55</v>
      </c>
      <c r="AF30" s="105">
        <v>6.55</v>
      </c>
      <c r="AG30" s="106">
        <v>6.55</v>
      </c>
      <c r="AI30" s="15"/>
    </row>
    <row r="31" spans="1:35" s="13" customFormat="1" ht="12.75" customHeight="1">
      <c r="A31" s="420"/>
      <c r="B31" s="421"/>
      <c r="C31" s="421"/>
      <c r="D31" s="110" t="s">
        <v>24</v>
      </c>
      <c r="E31" s="111"/>
      <c r="F31" s="139">
        <v>38517</v>
      </c>
      <c r="G31" s="86"/>
      <c r="H31" s="86"/>
      <c r="I31" s="86"/>
      <c r="J31" s="86">
        <v>19048</v>
      </c>
      <c r="K31" s="86"/>
      <c r="L31" s="86"/>
      <c r="M31" s="86"/>
      <c r="N31" s="86">
        <v>19469</v>
      </c>
      <c r="O31" s="86"/>
      <c r="P31" s="86"/>
      <c r="Q31" s="86"/>
      <c r="R31" s="86">
        <v>10729</v>
      </c>
      <c r="S31" s="86"/>
      <c r="T31" s="86"/>
      <c r="U31" s="86"/>
      <c r="V31" s="86">
        <v>883.21485897729883</v>
      </c>
      <c r="W31" s="86"/>
      <c r="X31" s="86"/>
      <c r="Y31" s="86"/>
      <c r="Z31" s="125">
        <v>3.59</v>
      </c>
      <c r="AA31" s="125">
        <v>3.59</v>
      </c>
      <c r="AB31" s="125">
        <v>3.59</v>
      </c>
      <c r="AC31" s="125">
        <v>3.59</v>
      </c>
      <c r="AD31" s="105">
        <v>6.76</v>
      </c>
      <c r="AE31" s="105">
        <v>6.76</v>
      </c>
      <c r="AF31" s="105">
        <v>6.76</v>
      </c>
      <c r="AG31" s="106">
        <v>6.76</v>
      </c>
      <c r="AI31" s="15"/>
    </row>
    <row r="32" spans="1:35" s="13" customFormat="1" ht="12.75" customHeight="1">
      <c r="A32" s="420"/>
      <c r="B32" s="421"/>
      <c r="C32" s="421"/>
      <c r="D32" s="110" t="s">
        <v>25</v>
      </c>
      <c r="E32" s="111"/>
      <c r="F32" s="139">
        <v>40800</v>
      </c>
      <c r="G32" s="86"/>
      <c r="H32" s="86"/>
      <c r="I32" s="86"/>
      <c r="J32" s="86">
        <v>20128</v>
      </c>
      <c r="K32" s="86"/>
      <c r="L32" s="86"/>
      <c r="M32" s="86"/>
      <c r="N32" s="86">
        <v>20672</v>
      </c>
      <c r="O32" s="86"/>
      <c r="P32" s="86"/>
      <c r="Q32" s="86"/>
      <c r="R32" s="86">
        <v>11411</v>
      </c>
      <c r="S32" s="86"/>
      <c r="T32" s="86"/>
      <c r="U32" s="86"/>
      <c r="V32" s="86">
        <v>935.56523733088738</v>
      </c>
      <c r="W32" s="86"/>
      <c r="X32" s="86"/>
      <c r="Y32" s="86"/>
      <c r="Z32" s="125">
        <v>3.58</v>
      </c>
      <c r="AA32" s="125">
        <v>3.58</v>
      </c>
      <c r="AB32" s="125">
        <v>3.58</v>
      </c>
      <c r="AC32" s="125">
        <v>3.58</v>
      </c>
      <c r="AD32" s="105">
        <v>5.93</v>
      </c>
      <c r="AE32" s="105">
        <v>5.93</v>
      </c>
      <c r="AF32" s="105">
        <v>5.93</v>
      </c>
      <c r="AG32" s="106">
        <v>5.93</v>
      </c>
      <c r="AI32" s="15"/>
    </row>
    <row r="33" spans="1:35" s="13" customFormat="1" ht="12.75" customHeight="1">
      <c r="A33" s="420"/>
      <c r="B33" s="421"/>
      <c r="C33" s="421"/>
      <c r="D33" s="110" t="s">
        <v>26</v>
      </c>
      <c r="E33" s="111"/>
      <c r="F33" s="139">
        <v>42487</v>
      </c>
      <c r="G33" s="86"/>
      <c r="H33" s="86"/>
      <c r="I33" s="86"/>
      <c r="J33" s="86">
        <v>20968</v>
      </c>
      <c r="K33" s="86"/>
      <c r="L33" s="86"/>
      <c r="M33" s="86"/>
      <c r="N33" s="86">
        <v>21519</v>
      </c>
      <c r="O33" s="86"/>
      <c r="P33" s="86"/>
      <c r="Q33" s="86"/>
      <c r="R33" s="86">
        <v>11933</v>
      </c>
      <c r="S33" s="86"/>
      <c r="T33" s="86"/>
      <c r="U33" s="86"/>
      <c r="V33" s="86">
        <v>974.24902545287785</v>
      </c>
      <c r="W33" s="86"/>
      <c r="X33" s="86"/>
      <c r="Y33" s="86"/>
      <c r="Z33" s="125">
        <v>3.56</v>
      </c>
      <c r="AA33" s="125">
        <v>3.56</v>
      </c>
      <c r="AB33" s="125">
        <v>3.56</v>
      </c>
      <c r="AC33" s="125">
        <v>3.56</v>
      </c>
      <c r="AD33" s="105">
        <v>4.13</v>
      </c>
      <c r="AE33" s="105">
        <v>4.13</v>
      </c>
      <c r="AF33" s="105">
        <v>4.13</v>
      </c>
      <c r="AG33" s="106">
        <v>4.13</v>
      </c>
      <c r="AI33" s="15"/>
    </row>
    <row r="34" spans="1:35" s="13" customFormat="1" ht="12.75" customHeight="1">
      <c r="A34" s="420"/>
      <c r="B34" s="421"/>
      <c r="C34" s="421"/>
      <c r="D34" s="110" t="s">
        <v>27</v>
      </c>
      <c r="E34" s="111"/>
      <c r="F34" s="139">
        <v>43831</v>
      </c>
      <c r="G34" s="86"/>
      <c r="H34" s="86"/>
      <c r="I34" s="86"/>
      <c r="J34" s="86">
        <v>21715</v>
      </c>
      <c r="K34" s="86"/>
      <c r="L34" s="86"/>
      <c r="M34" s="86"/>
      <c r="N34" s="86">
        <v>22116</v>
      </c>
      <c r="O34" s="86"/>
      <c r="P34" s="86"/>
      <c r="Q34" s="86"/>
      <c r="R34" s="86">
        <v>12388</v>
      </c>
      <c r="S34" s="86"/>
      <c r="T34" s="86"/>
      <c r="U34" s="86"/>
      <c r="V34" s="86">
        <v>1005.0676450355423</v>
      </c>
      <c r="W34" s="86"/>
      <c r="X34" s="86"/>
      <c r="Y34" s="86"/>
      <c r="Z34" s="125">
        <v>3.54</v>
      </c>
      <c r="AA34" s="125">
        <v>3.54</v>
      </c>
      <c r="AB34" s="125">
        <v>3.54</v>
      </c>
      <c r="AC34" s="125">
        <v>3.54</v>
      </c>
      <c r="AD34" s="105">
        <v>3.16</v>
      </c>
      <c r="AE34" s="105">
        <v>3.16</v>
      </c>
      <c r="AF34" s="105">
        <v>3.16</v>
      </c>
      <c r="AG34" s="106">
        <v>3.16</v>
      </c>
      <c r="AI34" s="15"/>
    </row>
    <row r="35" spans="1:35" s="13" customFormat="1" ht="12.75" customHeight="1">
      <c r="A35" s="420"/>
      <c r="B35" s="421"/>
      <c r="C35" s="421"/>
      <c r="D35" s="110" t="s">
        <v>28</v>
      </c>
      <c r="E35" s="111"/>
      <c r="F35" s="139">
        <v>44323</v>
      </c>
      <c r="G35" s="86"/>
      <c r="H35" s="86"/>
      <c r="I35" s="86"/>
      <c r="J35" s="86">
        <v>21941</v>
      </c>
      <c r="K35" s="86"/>
      <c r="L35" s="86"/>
      <c r="M35" s="86"/>
      <c r="N35" s="86">
        <v>22382</v>
      </c>
      <c r="O35" s="86"/>
      <c r="P35" s="86"/>
      <c r="Q35" s="86"/>
      <c r="R35" s="86">
        <v>12572</v>
      </c>
      <c r="S35" s="86"/>
      <c r="T35" s="86"/>
      <c r="U35" s="86"/>
      <c r="V35" s="86">
        <v>1016.3494611327677</v>
      </c>
      <c r="W35" s="86"/>
      <c r="X35" s="86"/>
      <c r="Y35" s="86"/>
      <c r="Z35" s="125">
        <v>3.53</v>
      </c>
      <c r="AA35" s="125">
        <v>3.53</v>
      </c>
      <c r="AB35" s="125">
        <v>3.53</v>
      </c>
      <c r="AC35" s="125">
        <v>3.53</v>
      </c>
      <c r="AD35" s="105">
        <v>1.1200000000000001</v>
      </c>
      <c r="AE35" s="105">
        <v>1.1200000000000001</v>
      </c>
      <c r="AF35" s="105">
        <v>1.1200000000000001</v>
      </c>
      <c r="AG35" s="106">
        <v>1.1200000000000001</v>
      </c>
      <c r="AI35" s="15"/>
    </row>
    <row r="36" spans="1:35" s="13" customFormat="1" ht="12.75" customHeight="1">
      <c r="A36" s="420"/>
      <c r="B36" s="421"/>
      <c r="C36" s="421"/>
      <c r="D36" s="110" t="s">
        <v>29</v>
      </c>
      <c r="E36" s="111"/>
      <c r="F36" s="139">
        <v>44577</v>
      </c>
      <c r="G36" s="86"/>
      <c r="H36" s="86"/>
      <c r="I36" s="86"/>
      <c r="J36" s="86">
        <v>22070</v>
      </c>
      <c r="K36" s="86"/>
      <c r="L36" s="86"/>
      <c r="M36" s="86"/>
      <c r="N36" s="86">
        <v>22507</v>
      </c>
      <c r="O36" s="86"/>
      <c r="P36" s="86"/>
      <c r="Q36" s="86"/>
      <c r="R36" s="86">
        <v>12707</v>
      </c>
      <c r="S36" s="86"/>
      <c r="T36" s="86"/>
      <c r="U36" s="86"/>
      <c r="V36" s="86">
        <v>1022.173813345563</v>
      </c>
      <c r="W36" s="86"/>
      <c r="X36" s="86"/>
      <c r="Y36" s="86"/>
      <c r="Z36" s="125">
        <v>3.51</v>
      </c>
      <c r="AA36" s="125">
        <v>3.51</v>
      </c>
      <c r="AB36" s="125">
        <v>3.51</v>
      </c>
      <c r="AC36" s="125">
        <v>3.51</v>
      </c>
      <c r="AD36" s="105">
        <v>0.56999999999999995</v>
      </c>
      <c r="AE36" s="105">
        <v>0.56999999999999995</v>
      </c>
      <c r="AF36" s="105">
        <v>0.56999999999999995</v>
      </c>
      <c r="AG36" s="106">
        <v>0.56999999999999995</v>
      </c>
      <c r="AI36" s="15"/>
    </row>
    <row r="37" spans="1:35" s="13" customFormat="1" ht="12.75" customHeight="1">
      <c r="A37" s="420"/>
      <c r="B37" s="421"/>
      <c r="C37" s="421"/>
      <c r="D37" s="110" t="s">
        <v>30</v>
      </c>
      <c r="E37" s="111"/>
      <c r="F37" s="139">
        <v>44767</v>
      </c>
      <c r="G37" s="86"/>
      <c r="H37" s="86"/>
      <c r="I37" s="86"/>
      <c r="J37" s="86">
        <v>22164</v>
      </c>
      <c r="K37" s="86"/>
      <c r="L37" s="86"/>
      <c r="M37" s="86"/>
      <c r="N37" s="86">
        <v>22603</v>
      </c>
      <c r="O37" s="86"/>
      <c r="P37" s="86"/>
      <c r="Q37" s="86"/>
      <c r="R37" s="86">
        <v>12726</v>
      </c>
      <c r="S37" s="86"/>
      <c r="T37" s="86"/>
      <c r="U37" s="86"/>
      <c r="V37" s="86">
        <v>1026.5306122448981</v>
      </c>
      <c r="W37" s="86"/>
      <c r="X37" s="86"/>
      <c r="Y37" s="86"/>
      <c r="Z37" s="125">
        <v>3.52</v>
      </c>
      <c r="AA37" s="125">
        <v>3.52</v>
      </c>
      <c r="AB37" s="125">
        <v>3.52</v>
      </c>
      <c r="AC37" s="125">
        <v>3.52</v>
      </c>
      <c r="AD37" s="105">
        <v>0.43</v>
      </c>
      <c r="AE37" s="105">
        <v>0.43</v>
      </c>
      <c r="AF37" s="105">
        <v>0.43</v>
      </c>
      <c r="AG37" s="106">
        <v>0.43</v>
      </c>
      <c r="AI37" s="15"/>
    </row>
    <row r="38" spans="1:35" s="13" customFormat="1" ht="12.75" customHeight="1">
      <c r="A38" s="420"/>
      <c r="B38" s="421"/>
      <c r="C38" s="421"/>
      <c r="D38" s="110" t="s">
        <v>31</v>
      </c>
      <c r="E38" s="111"/>
      <c r="F38" s="139">
        <v>45110</v>
      </c>
      <c r="G38" s="86"/>
      <c r="H38" s="86"/>
      <c r="I38" s="86"/>
      <c r="J38" s="86">
        <v>22348</v>
      </c>
      <c r="K38" s="86"/>
      <c r="L38" s="86"/>
      <c r="M38" s="86"/>
      <c r="N38" s="86">
        <v>22762</v>
      </c>
      <c r="O38" s="86"/>
      <c r="P38" s="86"/>
      <c r="Q38" s="86"/>
      <c r="R38" s="86">
        <v>13029</v>
      </c>
      <c r="S38" s="86"/>
      <c r="T38" s="86"/>
      <c r="U38" s="86"/>
      <c r="V38" s="86">
        <v>1034.3957807842239</v>
      </c>
      <c r="W38" s="86"/>
      <c r="X38" s="86"/>
      <c r="Y38" s="86"/>
      <c r="Z38" s="125">
        <v>3.46</v>
      </c>
      <c r="AA38" s="125">
        <v>3.46</v>
      </c>
      <c r="AB38" s="125">
        <v>3.46</v>
      </c>
      <c r="AC38" s="125">
        <v>3.46</v>
      </c>
      <c r="AD38" s="105">
        <v>0.77</v>
      </c>
      <c r="AE38" s="105">
        <v>0.77</v>
      </c>
      <c r="AF38" s="105">
        <v>0.77</v>
      </c>
      <c r="AG38" s="106">
        <v>0.77</v>
      </c>
      <c r="AI38" s="15"/>
    </row>
    <row r="39" spans="1:35" s="13" customFormat="1" ht="12.75" customHeight="1">
      <c r="A39" s="420"/>
      <c r="B39" s="421"/>
      <c r="C39" s="421"/>
      <c r="D39" s="110" t="s">
        <v>32</v>
      </c>
      <c r="E39" s="111"/>
      <c r="F39" s="139">
        <v>45850</v>
      </c>
      <c r="G39" s="86"/>
      <c r="H39" s="86"/>
      <c r="I39" s="86"/>
      <c r="J39" s="86">
        <v>22756</v>
      </c>
      <c r="K39" s="86"/>
      <c r="L39" s="86"/>
      <c r="M39" s="86"/>
      <c r="N39" s="86">
        <v>23094</v>
      </c>
      <c r="O39" s="86"/>
      <c r="P39" s="86"/>
      <c r="Q39" s="86"/>
      <c r="R39" s="86">
        <v>13624</v>
      </c>
      <c r="S39" s="86"/>
      <c r="T39" s="86"/>
      <c r="U39" s="86"/>
      <c r="V39" s="86">
        <v>1051.3643659711076</v>
      </c>
      <c r="W39" s="86"/>
      <c r="X39" s="86"/>
      <c r="Y39" s="86"/>
      <c r="Z39" s="125">
        <v>3.37</v>
      </c>
      <c r="AA39" s="125">
        <v>3.37</v>
      </c>
      <c r="AB39" s="125">
        <v>3.37</v>
      </c>
      <c r="AC39" s="125">
        <v>3.37</v>
      </c>
      <c r="AD39" s="105">
        <v>1.64</v>
      </c>
      <c r="AE39" s="105">
        <v>1.64</v>
      </c>
      <c r="AF39" s="105">
        <v>1.64</v>
      </c>
      <c r="AG39" s="106">
        <v>1.64</v>
      </c>
      <c r="AI39" s="15"/>
    </row>
    <row r="40" spans="1:35" s="13" customFormat="1" ht="12.75" customHeight="1">
      <c r="A40" s="442" t="s">
        <v>46</v>
      </c>
      <c r="B40" s="443"/>
      <c r="C40" s="443"/>
      <c r="D40" s="110" t="s">
        <v>47</v>
      </c>
      <c r="E40" s="111"/>
      <c r="F40" s="139">
        <v>46514</v>
      </c>
      <c r="G40" s="86"/>
      <c r="H40" s="86"/>
      <c r="I40" s="86"/>
      <c r="J40" s="86">
        <v>23086</v>
      </c>
      <c r="K40" s="86"/>
      <c r="L40" s="86"/>
      <c r="M40" s="86"/>
      <c r="N40" s="86">
        <v>23428</v>
      </c>
      <c r="O40" s="86"/>
      <c r="P40" s="86"/>
      <c r="Q40" s="86"/>
      <c r="R40" s="86">
        <v>13932</v>
      </c>
      <c r="S40" s="86"/>
      <c r="T40" s="86"/>
      <c r="U40" s="86"/>
      <c r="V40" s="86">
        <v>1066.5902315982573</v>
      </c>
      <c r="W40" s="86"/>
      <c r="X40" s="86"/>
      <c r="Y40" s="86"/>
      <c r="Z40" s="125">
        <v>3.34</v>
      </c>
      <c r="AA40" s="125">
        <v>3.34</v>
      </c>
      <c r="AB40" s="125">
        <v>3.34</v>
      </c>
      <c r="AC40" s="125">
        <v>3.34</v>
      </c>
      <c r="AD40" s="105">
        <v>1.45</v>
      </c>
      <c r="AE40" s="105">
        <v>1.45</v>
      </c>
      <c r="AF40" s="105">
        <v>1.45</v>
      </c>
      <c r="AG40" s="106">
        <v>1.45</v>
      </c>
      <c r="AI40" s="15"/>
    </row>
    <row r="41" spans="1:35" s="13" customFormat="1" ht="12.75" customHeight="1">
      <c r="A41" s="81"/>
      <c r="B41" s="82"/>
      <c r="C41" s="82"/>
      <c r="D41" s="110" t="s">
        <v>48</v>
      </c>
      <c r="E41" s="111"/>
      <c r="F41" s="139">
        <v>46884</v>
      </c>
      <c r="G41" s="86"/>
      <c r="H41" s="86"/>
      <c r="I41" s="86"/>
      <c r="J41" s="86">
        <v>23268</v>
      </c>
      <c r="K41" s="86"/>
      <c r="L41" s="86"/>
      <c r="M41" s="86"/>
      <c r="N41" s="86">
        <v>23616</v>
      </c>
      <c r="O41" s="86"/>
      <c r="P41" s="86"/>
      <c r="Q41" s="86"/>
      <c r="R41" s="86">
        <v>14212</v>
      </c>
      <c r="S41" s="86"/>
      <c r="T41" s="86"/>
      <c r="U41" s="86"/>
      <c r="V41" s="86">
        <v>1091.8490917559386</v>
      </c>
      <c r="W41" s="86"/>
      <c r="X41" s="86"/>
      <c r="Y41" s="86"/>
      <c r="Z41" s="125">
        <v>3.3</v>
      </c>
      <c r="AA41" s="125">
        <v>3.3</v>
      </c>
      <c r="AB41" s="125">
        <v>3.3</v>
      </c>
      <c r="AC41" s="125">
        <v>3.3</v>
      </c>
      <c r="AD41" s="105">
        <v>0.8</v>
      </c>
      <c r="AE41" s="105">
        <v>0.8</v>
      </c>
      <c r="AF41" s="105">
        <v>0.8</v>
      </c>
      <c r="AG41" s="106">
        <v>0.8</v>
      </c>
      <c r="AI41" s="15"/>
    </row>
    <row r="42" spans="1:35" s="13" customFormat="1" ht="12.75" customHeight="1">
      <c r="A42" s="14"/>
      <c r="D42" s="110" t="s">
        <v>316</v>
      </c>
      <c r="E42" s="111"/>
      <c r="F42" s="139">
        <v>47921</v>
      </c>
      <c r="G42" s="86"/>
      <c r="H42" s="86"/>
      <c r="I42" s="86"/>
      <c r="J42" s="86">
        <v>23769</v>
      </c>
      <c r="K42" s="86"/>
      <c r="L42" s="86"/>
      <c r="M42" s="86"/>
      <c r="N42" s="86">
        <v>24152</v>
      </c>
      <c r="O42" s="86"/>
      <c r="P42" s="86"/>
      <c r="Q42" s="86"/>
      <c r="R42" s="86">
        <v>14758</v>
      </c>
      <c r="S42" s="86"/>
      <c r="T42" s="86"/>
      <c r="U42" s="86"/>
      <c r="V42" s="86">
        <v>1115.9990684676293</v>
      </c>
      <c r="W42" s="86"/>
      <c r="X42" s="86"/>
      <c r="Y42" s="86"/>
      <c r="Z42" s="125">
        <v>3.25</v>
      </c>
      <c r="AA42" s="125">
        <v>3.25</v>
      </c>
      <c r="AB42" s="125">
        <v>3.25</v>
      </c>
      <c r="AC42" s="125">
        <v>3.25</v>
      </c>
      <c r="AD42" s="105">
        <v>2.21</v>
      </c>
      <c r="AE42" s="105">
        <v>2.21</v>
      </c>
      <c r="AF42" s="105">
        <v>2.21</v>
      </c>
      <c r="AG42" s="106">
        <v>2.21</v>
      </c>
      <c r="AI42" s="15"/>
    </row>
    <row r="43" spans="1:35" s="13" customFormat="1" ht="12.75" customHeight="1">
      <c r="A43" s="14"/>
      <c r="D43" s="110" t="s">
        <v>317</v>
      </c>
      <c r="E43" s="111"/>
      <c r="F43" s="139">
        <v>48364</v>
      </c>
      <c r="G43" s="86"/>
      <c r="H43" s="86"/>
      <c r="I43" s="86"/>
      <c r="J43" s="86">
        <v>23994</v>
      </c>
      <c r="K43" s="86"/>
      <c r="L43" s="86"/>
      <c r="M43" s="86"/>
      <c r="N43" s="86">
        <v>24370</v>
      </c>
      <c r="O43" s="86"/>
      <c r="P43" s="86"/>
      <c r="Q43" s="86"/>
      <c r="R43" s="86">
        <v>15126</v>
      </c>
      <c r="S43" s="86"/>
      <c r="T43" s="86"/>
      <c r="U43" s="86"/>
      <c r="V43" s="86">
        <v>1126.3157894736842</v>
      </c>
      <c r="W43" s="86"/>
      <c r="X43" s="86"/>
      <c r="Y43" s="86"/>
      <c r="Z43" s="125">
        <v>3.2</v>
      </c>
      <c r="AA43" s="125">
        <v>3.2</v>
      </c>
      <c r="AB43" s="125">
        <v>3.2</v>
      </c>
      <c r="AC43" s="125">
        <v>3.2</v>
      </c>
      <c r="AD43" s="105">
        <v>0.92</v>
      </c>
      <c r="AE43" s="105">
        <v>0.92</v>
      </c>
      <c r="AF43" s="105">
        <v>0.92</v>
      </c>
      <c r="AG43" s="106">
        <v>0.92</v>
      </c>
      <c r="AI43" s="15"/>
    </row>
    <row r="44" spans="1:35" s="13" customFormat="1" ht="12.75" customHeight="1">
      <c r="A44" s="14"/>
      <c r="D44" s="110" t="s">
        <v>318</v>
      </c>
      <c r="E44" s="111"/>
      <c r="F44" s="139">
        <v>48911</v>
      </c>
      <c r="G44" s="86"/>
      <c r="H44" s="86"/>
      <c r="I44" s="86"/>
      <c r="J44" s="86">
        <v>24236</v>
      </c>
      <c r="K44" s="86"/>
      <c r="L44" s="86"/>
      <c r="M44" s="86"/>
      <c r="N44" s="86">
        <v>24675</v>
      </c>
      <c r="O44" s="86"/>
      <c r="P44" s="86"/>
      <c r="Q44" s="86"/>
      <c r="R44" s="86">
        <v>15557</v>
      </c>
      <c r="S44" s="86"/>
      <c r="T44" s="86"/>
      <c r="U44" s="86"/>
      <c r="V44" s="86">
        <v>1139.0544946436889</v>
      </c>
      <c r="W44" s="86"/>
      <c r="X44" s="86"/>
      <c r="Y44" s="86"/>
      <c r="Z44" s="125">
        <v>3.14</v>
      </c>
      <c r="AA44" s="125">
        <v>3.14</v>
      </c>
      <c r="AB44" s="125">
        <v>3.14</v>
      </c>
      <c r="AC44" s="125">
        <v>3.14</v>
      </c>
      <c r="AD44" s="105">
        <v>1.1299999999999999</v>
      </c>
      <c r="AE44" s="105">
        <v>1.1299999999999999</v>
      </c>
      <c r="AF44" s="105">
        <v>1.1299999999999999</v>
      </c>
      <c r="AG44" s="106">
        <v>1.1299999999999999</v>
      </c>
      <c r="AI44" s="15"/>
    </row>
    <row r="45" spans="1:35" s="13" customFormat="1" ht="12.75" customHeight="1">
      <c r="A45" s="14"/>
      <c r="D45" s="110" t="s">
        <v>319</v>
      </c>
      <c r="E45" s="111"/>
      <c r="F45" s="139">
        <v>49814</v>
      </c>
      <c r="G45" s="86"/>
      <c r="H45" s="86"/>
      <c r="I45" s="86"/>
      <c r="J45" s="86">
        <v>24678</v>
      </c>
      <c r="K45" s="86"/>
      <c r="L45" s="86"/>
      <c r="M45" s="86"/>
      <c r="N45" s="86">
        <v>25136</v>
      </c>
      <c r="O45" s="86"/>
      <c r="P45" s="86"/>
      <c r="Q45" s="86"/>
      <c r="R45" s="86">
        <v>16071</v>
      </c>
      <c r="S45" s="86"/>
      <c r="T45" s="86"/>
      <c r="U45" s="86"/>
      <c r="V45" s="86">
        <v>1160.0838379133675</v>
      </c>
      <c r="W45" s="86"/>
      <c r="X45" s="86"/>
      <c r="Y45" s="86"/>
      <c r="Z45" s="125">
        <v>3.1</v>
      </c>
      <c r="AA45" s="125">
        <v>3.1</v>
      </c>
      <c r="AB45" s="125">
        <v>3.1</v>
      </c>
      <c r="AC45" s="125">
        <v>3.1</v>
      </c>
      <c r="AD45" s="105">
        <v>1.85</v>
      </c>
      <c r="AE45" s="105">
        <v>1.85</v>
      </c>
      <c r="AF45" s="105">
        <v>1.85</v>
      </c>
      <c r="AG45" s="106">
        <v>1.85</v>
      </c>
      <c r="AI45" s="15"/>
    </row>
    <row r="46" spans="1:35" s="13" customFormat="1" ht="12.75" customHeight="1">
      <c r="A46" s="14"/>
      <c r="D46" s="110" t="s">
        <v>320</v>
      </c>
      <c r="E46" s="111"/>
      <c r="F46" s="139">
        <v>50621</v>
      </c>
      <c r="G46" s="86"/>
      <c r="H46" s="86"/>
      <c r="I46" s="86"/>
      <c r="J46" s="86">
        <v>25072</v>
      </c>
      <c r="K46" s="86"/>
      <c r="L46" s="86"/>
      <c r="M46" s="86"/>
      <c r="N46" s="86">
        <v>25549</v>
      </c>
      <c r="O46" s="86"/>
      <c r="P46" s="86"/>
      <c r="Q46" s="86"/>
      <c r="R46" s="86">
        <v>16528</v>
      </c>
      <c r="S46" s="86"/>
      <c r="T46" s="86"/>
      <c r="U46" s="86"/>
      <c r="V46" s="86">
        <v>1178.8775034932464</v>
      </c>
      <c r="W46" s="86"/>
      <c r="X46" s="86"/>
      <c r="Y46" s="86"/>
      <c r="Z46" s="125">
        <v>3.06</v>
      </c>
      <c r="AA46" s="125">
        <v>3.06</v>
      </c>
      <c r="AB46" s="125">
        <v>3.06</v>
      </c>
      <c r="AC46" s="125">
        <v>3.06</v>
      </c>
      <c r="AD46" s="105">
        <v>1.62</v>
      </c>
      <c r="AE46" s="105">
        <v>1.62</v>
      </c>
      <c r="AF46" s="105">
        <v>1.62</v>
      </c>
      <c r="AG46" s="106">
        <v>1.62</v>
      </c>
      <c r="AI46" s="15"/>
    </row>
    <row r="47" spans="1:35" s="13" customFormat="1" ht="12.75" customHeight="1">
      <c r="A47" s="14"/>
      <c r="D47" s="110" t="s">
        <v>321</v>
      </c>
      <c r="E47" s="111"/>
      <c r="F47" s="139">
        <v>51152</v>
      </c>
      <c r="G47" s="86"/>
      <c r="H47" s="86"/>
      <c r="I47" s="86"/>
      <c r="J47" s="86">
        <v>25334</v>
      </c>
      <c r="K47" s="86"/>
      <c r="L47" s="86"/>
      <c r="M47" s="86"/>
      <c r="N47" s="86">
        <v>25818</v>
      </c>
      <c r="O47" s="86"/>
      <c r="P47" s="86"/>
      <c r="Q47" s="86"/>
      <c r="R47" s="86">
        <v>16923</v>
      </c>
      <c r="S47" s="86"/>
      <c r="T47" s="86"/>
      <c r="U47" s="86"/>
      <c r="V47" s="86">
        <v>1191.2435957149512</v>
      </c>
      <c r="W47" s="86"/>
      <c r="X47" s="86"/>
      <c r="Y47" s="86"/>
      <c r="Z47" s="125">
        <v>3.02</v>
      </c>
      <c r="AA47" s="125">
        <v>3.02</v>
      </c>
      <c r="AB47" s="125">
        <v>3.02</v>
      </c>
      <c r="AC47" s="125">
        <v>3.02</v>
      </c>
      <c r="AD47" s="105">
        <v>1.05</v>
      </c>
      <c r="AE47" s="105">
        <v>1.05</v>
      </c>
      <c r="AF47" s="105">
        <v>1.05</v>
      </c>
      <c r="AG47" s="106">
        <v>1.05</v>
      </c>
      <c r="AI47" s="15"/>
    </row>
    <row r="48" spans="1:35" s="13" customFormat="1" ht="12.75" customHeight="1">
      <c r="A48" s="14"/>
      <c r="D48" s="110" t="s">
        <v>322</v>
      </c>
      <c r="E48" s="111"/>
      <c r="F48" s="139">
        <v>51868</v>
      </c>
      <c r="G48" s="86"/>
      <c r="H48" s="86"/>
      <c r="I48" s="86"/>
      <c r="J48" s="86">
        <v>25744</v>
      </c>
      <c r="K48" s="86"/>
      <c r="L48" s="86"/>
      <c r="M48" s="86"/>
      <c r="N48" s="86">
        <v>26124</v>
      </c>
      <c r="O48" s="86"/>
      <c r="P48" s="86"/>
      <c r="Q48" s="86"/>
      <c r="R48" s="86">
        <v>17412</v>
      </c>
      <c r="S48" s="86"/>
      <c r="T48" s="86"/>
      <c r="U48" s="86"/>
      <c r="V48" s="86">
        <v>1207.918025151374</v>
      </c>
      <c r="W48" s="86"/>
      <c r="X48" s="86"/>
      <c r="Y48" s="86"/>
      <c r="Z48" s="125">
        <v>2.98</v>
      </c>
      <c r="AA48" s="125">
        <v>2.98</v>
      </c>
      <c r="AB48" s="125">
        <v>2.98</v>
      </c>
      <c r="AC48" s="125">
        <v>2.98</v>
      </c>
      <c r="AD48" s="105">
        <v>1.4</v>
      </c>
      <c r="AE48" s="105">
        <v>1.4</v>
      </c>
      <c r="AF48" s="105">
        <v>1.4</v>
      </c>
      <c r="AG48" s="106">
        <v>1.4</v>
      </c>
      <c r="AI48" s="15"/>
    </row>
    <row r="49" spans="1:35" s="13" customFormat="1" ht="12.75" customHeight="1">
      <c r="A49" s="14"/>
      <c r="D49" s="110" t="s">
        <v>323</v>
      </c>
      <c r="E49" s="111"/>
      <c r="F49" s="139">
        <v>53035</v>
      </c>
      <c r="G49" s="86"/>
      <c r="H49" s="86"/>
      <c r="I49" s="86"/>
      <c r="J49" s="86">
        <v>26246</v>
      </c>
      <c r="K49" s="86"/>
      <c r="L49" s="86"/>
      <c r="M49" s="86"/>
      <c r="N49" s="86">
        <v>26789</v>
      </c>
      <c r="O49" s="86"/>
      <c r="P49" s="86"/>
      <c r="Q49" s="86"/>
      <c r="R49" s="86">
        <v>18109</v>
      </c>
      <c r="S49" s="86"/>
      <c r="T49" s="86"/>
      <c r="U49" s="86"/>
      <c r="V49" s="86">
        <v>1235.095482068002</v>
      </c>
      <c r="W49" s="86"/>
      <c r="X49" s="86"/>
      <c r="Y49" s="86"/>
      <c r="Z49" s="125">
        <v>2.93</v>
      </c>
      <c r="AA49" s="125">
        <v>2.93</v>
      </c>
      <c r="AB49" s="125">
        <v>2.93</v>
      </c>
      <c r="AC49" s="125">
        <v>2.93</v>
      </c>
      <c r="AD49" s="105">
        <v>2.25</v>
      </c>
      <c r="AE49" s="105">
        <v>2.25</v>
      </c>
      <c r="AF49" s="105">
        <v>2.25</v>
      </c>
      <c r="AG49" s="106">
        <v>2.25</v>
      </c>
      <c r="AI49" s="15"/>
    </row>
    <row r="50" spans="1:35" s="13" customFormat="1" ht="12.75" customHeight="1">
      <c r="A50" s="14"/>
      <c r="D50" s="110" t="s">
        <v>324</v>
      </c>
      <c r="E50" s="111"/>
      <c r="F50" s="139">
        <v>54725</v>
      </c>
      <c r="G50" s="86"/>
      <c r="H50" s="86"/>
      <c r="I50" s="86"/>
      <c r="J50" s="86">
        <v>27048</v>
      </c>
      <c r="K50" s="86"/>
      <c r="L50" s="86"/>
      <c r="M50" s="86"/>
      <c r="N50" s="86">
        <v>27677</v>
      </c>
      <c r="O50" s="86"/>
      <c r="P50" s="86"/>
      <c r="Q50" s="86"/>
      <c r="R50" s="86">
        <v>19009</v>
      </c>
      <c r="S50" s="86"/>
      <c r="T50" s="86"/>
      <c r="U50" s="86"/>
      <c r="V50" s="86">
        <v>1274.4527247321846</v>
      </c>
      <c r="W50" s="86"/>
      <c r="X50" s="86"/>
      <c r="Y50" s="86"/>
      <c r="Z50" s="125">
        <v>2.88</v>
      </c>
      <c r="AA50" s="125">
        <v>2.88</v>
      </c>
      <c r="AB50" s="125">
        <v>2.88</v>
      </c>
      <c r="AC50" s="125">
        <v>2.88</v>
      </c>
      <c r="AD50" s="105">
        <v>3.19</v>
      </c>
      <c r="AE50" s="105">
        <v>3.19</v>
      </c>
      <c r="AF50" s="105">
        <v>3.19</v>
      </c>
      <c r="AG50" s="106">
        <v>3.19</v>
      </c>
      <c r="AI50" s="15"/>
    </row>
    <row r="51" spans="1:35" s="13" customFormat="1" ht="12.75" customHeight="1">
      <c r="A51" s="14"/>
      <c r="D51" s="110" t="s">
        <v>325</v>
      </c>
      <c r="E51" s="111"/>
      <c r="F51" s="139">
        <v>56277</v>
      </c>
      <c r="G51" s="86"/>
      <c r="H51" s="86"/>
      <c r="I51" s="86"/>
      <c r="J51" s="86">
        <v>27816</v>
      </c>
      <c r="K51" s="86"/>
      <c r="L51" s="86"/>
      <c r="M51" s="86"/>
      <c r="N51" s="86">
        <v>28461</v>
      </c>
      <c r="O51" s="86"/>
      <c r="P51" s="86"/>
      <c r="Q51" s="86"/>
      <c r="R51" s="86">
        <v>19801</v>
      </c>
      <c r="S51" s="86"/>
      <c r="T51" s="86"/>
      <c r="U51" s="86"/>
      <c r="V51" s="86">
        <v>1310.59618071728</v>
      </c>
      <c r="W51" s="86"/>
      <c r="X51" s="86"/>
      <c r="Y51" s="86"/>
      <c r="Z51" s="125">
        <v>2.84</v>
      </c>
      <c r="AA51" s="125">
        <v>2.84</v>
      </c>
      <c r="AB51" s="125">
        <v>2.84</v>
      </c>
      <c r="AC51" s="125">
        <v>2.84</v>
      </c>
      <c r="AD51" s="105">
        <v>2.84</v>
      </c>
      <c r="AE51" s="105">
        <v>2.84</v>
      </c>
      <c r="AF51" s="105">
        <v>2.84</v>
      </c>
      <c r="AG51" s="106">
        <v>2.84</v>
      </c>
      <c r="AI51" s="15"/>
    </row>
    <row r="52" spans="1:35" s="13" customFormat="1" ht="12.75" customHeight="1">
      <c r="A52" s="14"/>
      <c r="D52" s="110" t="s">
        <v>326</v>
      </c>
      <c r="E52" s="111"/>
      <c r="F52" s="139">
        <v>56748</v>
      </c>
      <c r="G52" s="86"/>
      <c r="H52" s="86"/>
      <c r="I52" s="86"/>
      <c r="J52" s="86">
        <v>27987</v>
      </c>
      <c r="K52" s="86"/>
      <c r="L52" s="86"/>
      <c r="M52" s="86"/>
      <c r="N52" s="86">
        <v>28761</v>
      </c>
      <c r="O52" s="86"/>
      <c r="P52" s="86"/>
      <c r="Q52" s="86"/>
      <c r="R52" s="86">
        <v>20193</v>
      </c>
      <c r="S52" s="86"/>
      <c r="T52" s="86"/>
      <c r="U52" s="86"/>
      <c r="V52" s="86">
        <v>1321.5649743828599</v>
      </c>
      <c r="W52" s="86"/>
      <c r="X52" s="86"/>
      <c r="Y52" s="86"/>
      <c r="Z52" s="125">
        <v>2.81</v>
      </c>
      <c r="AA52" s="125">
        <v>2.81</v>
      </c>
      <c r="AB52" s="125">
        <v>2.81</v>
      </c>
      <c r="AC52" s="125">
        <v>2.81</v>
      </c>
      <c r="AD52" s="105">
        <v>0.84</v>
      </c>
      <c r="AE52" s="105">
        <v>0.84</v>
      </c>
      <c r="AF52" s="105">
        <v>0.84</v>
      </c>
      <c r="AG52" s="106">
        <v>0.84</v>
      </c>
      <c r="AI52" s="15"/>
    </row>
    <row r="53" spans="1:35" s="13" customFormat="1" ht="12.75" customHeight="1">
      <c r="A53" s="14"/>
      <c r="D53" s="110" t="s">
        <v>327</v>
      </c>
      <c r="E53" s="111"/>
      <c r="F53" s="139">
        <v>57323</v>
      </c>
      <c r="G53" s="86"/>
      <c r="H53" s="86"/>
      <c r="I53" s="86"/>
      <c r="J53" s="86">
        <v>28264</v>
      </c>
      <c r="K53" s="86"/>
      <c r="L53" s="86"/>
      <c r="M53" s="86"/>
      <c r="N53" s="86">
        <v>29059</v>
      </c>
      <c r="O53" s="86"/>
      <c r="P53" s="86"/>
      <c r="Q53" s="86"/>
      <c r="R53" s="86">
        <v>20639</v>
      </c>
      <c r="S53" s="86"/>
      <c r="T53" s="86"/>
      <c r="U53" s="86"/>
      <c r="V53" s="86">
        <v>1334.9557522123894</v>
      </c>
      <c r="W53" s="86"/>
      <c r="X53" s="86"/>
      <c r="Y53" s="86"/>
      <c r="Z53" s="125">
        <v>2.78</v>
      </c>
      <c r="AA53" s="125">
        <v>2.78</v>
      </c>
      <c r="AB53" s="125">
        <v>2.78</v>
      </c>
      <c r="AC53" s="125">
        <v>2.78</v>
      </c>
      <c r="AD53" s="105">
        <v>1.01</v>
      </c>
      <c r="AE53" s="105">
        <v>1.01</v>
      </c>
      <c r="AF53" s="105">
        <v>1.01</v>
      </c>
      <c r="AG53" s="106">
        <v>1.01</v>
      </c>
      <c r="AI53" s="15"/>
    </row>
    <row r="54" spans="1:35" s="13" customFormat="1" ht="12.75" customHeight="1">
      <c r="A54" s="14"/>
      <c r="D54" s="110" t="s">
        <v>328</v>
      </c>
      <c r="E54" s="111"/>
      <c r="F54" s="139">
        <v>58014</v>
      </c>
      <c r="G54" s="86"/>
      <c r="H54" s="86"/>
      <c r="I54" s="86"/>
      <c r="J54" s="86">
        <v>28538</v>
      </c>
      <c r="K54" s="86"/>
      <c r="L54" s="86"/>
      <c r="M54" s="86"/>
      <c r="N54" s="86">
        <v>29476</v>
      </c>
      <c r="O54" s="86"/>
      <c r="P54" s="86"/>
      <c r="Q54" s="86"/>
      <c r="R54" s="86">
        <v>21169</v>
      </c>
      <c r="S54" s="86"/>
      <c r="T54" s="86"/>
      <c r="U54" s="86"/>
      <c r="V54" s="86">
        <v>1351.0479739170937</v>
      </c>
      <c r="W54" s="86"/>
      <c r="X54" s="86"/>
      <c r="Y54" s="86"/>
      <c r="Z54" s="125">
        <v>2.74</v>
      </c>
      <c r="AA54" s="125">
        <v>2.74</v>
      </c>
      <c r="AB54" s="125">
        <v>2.74</v>
      </c>
      <c r="AC54" s="125">
        <v>2.74</v>
      </c>
      <c r="AD54" s="105">
        <v>1.21</v>
      </c>
      <c r="AE54" s="105">
        <v>1.21</v>
      </c>
      <c r="AF54" s="105">
        <v>1.21</v>
      </c>
      <c r="AG54" s="106">
        <v>1.21</v>
      </c>
      <c r="AI54" s="15"/>
    </row>
    <row r="55" spans="1:35" s="13" customFormat="1" ht="12.75" customHeight="1">
      <c r="A55" s="14"/>
      <c r="D55" s="110" t="s">
        <v>329</v>
      </c>
      <c r="E55" s="111"/>
      <c r="F55" s="139">
        <v>58546</v>
      </c>
      <c r="G55" s="86"/>
      <c r="H55" s="86"/>
      <c r="I55" s="86"/>
      <c r="J55" s="86">
        <v>28764</v>
      </c>
      <c r="K55" s="86"/>
      <c r="L55" s="86"/>
      <c r="M55" s="86"/>
      <c r="N55" s="86">
        <v>29782</v>
      </c>
      <c r="O55" s="86"/>
      <c r="P55" s="86"/>
      <c r="Q55" s="86"/>
      <c r="R55" s="86">
        <v>21621</v>
      </c>
      <c r="S55" s="86"/>
      <c r="T55" s="86"/>
      <c r="U55" s="86"/>
      <c r="V55" s="86">
        <v>1363.4373544480673</v>
      </c>
      <c r="W55" s="86"/>
      <c r="X55" s="86"/>
      <c r="Y55" s="86"/>
      <c r="Z55" s="125">
        <v>2.71</v>
      </c>
      <c r="AA55" s="125">
        <v>2.71</v>
      </c>
      <c r="AB55" s="125">
        <v>2.71</v>
      </c>
      <c r="AC55" s="125">
        <v>2.71</v>
      </c>
      <c r="AD55" s="105">
        <v>0.92</v>
      </c>
      <c r="AE55" s="105">
        <v>0.92</v>
      </c>
      <c r="AF55" s="105">
        <v>0.92</v>
      </c>
      <c r="AG55" s="106">
        <v>0.92</v>
      </c>
      <c r="AI55" s="15"/>
    </row>
    <row r="56" spans="1:35" s="13" customFormat="1" ht="12.75" customHeight="1">
      <c r="A56" s="14"/>
      <c r="D56" s="110" t="s">
        <v>49</v>
      </c>
      <c r="E56" s="111"/>
      <c r="F56" s="139">
        <v>60009</v>
      </c>
      <c r="G56" s="86"/>
      <c r="H56" s="86"/>
      <c r="I56" s="86"/>
      <c r="J56" s="86">
        <v>29367</v>
      </c>
      <c r="K56" s="86"/>
      <c r="L56" s="86"/>
      <c r="M56" s="86"/>
      <c r="N56" s="86">
        <v>30642</v>
      </c>
      <c r="O56" s="86"/>
      <c r="P56" s="86"/>
      <c r="Q56" s="86"/>
      <c r="R56" s="86">
        <v>22420</v>
      </c>
      <c r="S56" s="86"/>
      <c r="T56" s="86"/>
      <c r="U56" s="86"/>
      <c r="V56" s="86">
        <v>1397.508150908244</v>
      </c>
      <c r="W56" s="86"/>
      <c r="X56" s="86"/>
      <c r="Y56" s="86"/>
      <c r="Z56" s="125">
        <v>2.68</v>
      </c>
      <c r="AA56" s="125">
        <v>2.68</v>
      </c>
      <c r="AB56" s="125">
        <v>2.68</v>
      </c>
      <c r="AC56" s="125">
        <v>2.68</v>
      </c>
      <c r="AD56" s="105">
        <v>2.5</v>
      </c>
      <c r="AE56" s="105">
        <v>2.5</v>
      </c>
      <c r="AF56" s="105">
        <v>2.5</v>
      </c>
      <c r="AG56" s="106">
        <v>2.5</v>
      </c>
      <c r="AI56" s="15"/>
    </row>
    <row r="57" spans="1:35" s="13" customFormat="1" ht="12.75" customHeight="1">
      <c r="A57" s="14"/>
      <c r="D57" s="110" t="s">
        <v>50</v>
      </c>
      <c r="E57" s="111"/>
      <c r="F57" s="139">
        <v>60634</v>
      </c>
      <c r="G57" s="86"/>
      <c r="H57" s="86"/>
      <c r="I57" s="86"/>
      <c r="J57" s="86">
        <v>29693</v>
      </c>
      <c r="K57" s="86"/>
      <c r="L57" s="86"/>
      <c r="M57" s="86"/>
      <c r="N57" s="86">
        <v>30941</v>
      </c>
      <c r="O57" s="86"/>
      <c r="P57" s="86"/>
      <c r="Q57" s="86"/>
      <c r="R57" s="86">
        <v>22861</v>
      </c>
      <c r="S57" s="86"/>
      <c r="T57" s="86"/>
      <c r="U57" s="86"/>
      <c r="V57" s="86">
        <v>1412.0633442012111</v>
      </c>
      <c r="W57" s="86"/>
      <c r="X57" s="86"/>
      <c r="Y57" s="86"/>
      <c r="Z57" s="125">
        <v>2.65</v>
      </c>
      <c r="AA57" s="125">
        <v>2.65</v>
      </c>
      <c r="AB57" s="125">
        <v>2.65</v>
      </c>
      <c r="AC57" s="125">
        <v>2.65</v>
      </c>
      <c r="AD57" s="105">
        <v>1.04</v>
      </c>
      <c r="AE57" s="105">
        <v>1.04</v>
      </c>
      <c r="AF57" s="105">
        <v>1.04</v>
      </c>
      <c r="AG57" s="106">
        <v>1.04</v>
      </c>
      <c r="AI57" s="15"/>
    </row>
    <row r="58" spans="1:35" s="13" customFormat="1" ht="12.75" customHeight="1">
      <c r="A58" s="14"/>
      <c r="D58" s="110" t="s">
        <v>199</v>
      </c>
      <c r="E58" s="111"/>
      <c r="F58" s="139">
        <v>61082</v>
      </c>
      <c r="G58" s="86"/>
      <c r="H58" s="86"/>
      <c r="I58" s="86"/>
      <c r="J58" s="86">
        <v>29864</v>
      </c>
      <c r="K58" s="86"/>
      <c r="L58" s="86"/>
      <c r="M58" s="86"/>
      <c r="N58" s="86">
        <v>31218</v>
      </c>
      <c r="O58" s="86"/>
      <c r="P58" s="86"/>
      <c r="Q58" s="86"/>
      <c r="R58" s="86">
        <v>23218</v>
      </c>
      <c r="S58" s="86"/>
      <c r="T58" s="86"/>
      <c r="U58" s="86"/>
      <c r="V58" s="86">
        <v>1422.4965067536098</v>
      </c>
      <c r="W58" s="86"/>
      <c r="X58" s="86"/>
      <c r="Y58" s="86"/>
      <c r="Z58" s="125">
        <v>2.63</v>
      </c>
      <c r="AA58" s="125">
        <v>2.63</v>
      </c>
      <c r="AB58" s="125">
        <v>2.63</v>
      </c>
      <c r="AC58" s="125">
        <v>2.63</v>
      </c>
      <c r="AD58" s="105">
        <v>0.74</v>
      </c>
      <c r="AE58" s="105">
        <v>1.79</v>
      </c>
      <c r="AF58" s="105">
        <v>1.79</v>
      </c>
      <c r="AG58" s="106">
        <v>1.79</v>
      </c>
      <c r="AI58" s="15"/>
    </row>
    <row r="59" spans="1:35" s="13" customFormat="1" ht="12.75" customHeight="1">
      <c r="A59" s="14"/>
      <c r="D59" s="110" t="s">
        <v>222</v>
      </c>
      <c r="E59" s="111"/>
      <c r="F59" s="139">
        <v>61860</v>
      </c>
      <c r="G59" s="86"/>
      <c r="H59" s="86"/>
      <c r="I59" s="86"/>
      <c r="J59" s="86">
        <v>30218</v>
      </c>
      <c r="K59" s="86"/>
      <c r="L59" s="86"/>
      <c r="M59" s="86"/>
      <c r="N59" s="86">
        <v>31642</v>
      </c>
      <c r="O59" s="86"/>
      <c r="P59" s="86"/>
      <c r="Q59" s="86"/>
      <c r="R59" s="86">
        <v>23705</v>
      </c>
      <c r="S59" s="86"/>
      <c r="T59" s="86"/>
      <c r="U59" s="86"/>
      <c r="V59" s="86">
        <v>1440.6148113647</v>
      </c>
      <c r="W59" s="86"/>
      <c r="X59" s="86"/>
      <c r="Y59" s="86"/>
      <c r="Z59" s="125">
        <v>2.61</v>
      </c>
      <c r="AA59" s="125">
        <v>2.61</v>
      </c>
      <c r="AB59" s="125">
        <v>2.61</v>
      </c>
      <c r="AC59" s="125">
        <v>2.61</v>
      </c>
      <c r="AD59" s="105">
        <v>1.27</v>
      </c>
      <c r="AE59" s="105">
        <v>2.02</v>
      </c>
      <c r="AF59" s="105">
        <v>2.02</v>
      </c>
      <c r="AG59" s="106">
        <v>2.02</v>
      </c>
      <c r="AI59" s="15"/>
    </row>
    <row r="60" spans="1:35" s="13" customFormat="1" ht="12.75" customHeight="1">
      <c r="A60" s="14"/>
      <c r="D60" s="110" t="s">
        <v>280</v>
      </c>
      <c r="E60" s="111"/>
      <c r="F60" s="139">
        <v>62576</v>
      </c>
      <c r="G60" s="86"/>
      <c r="H60" s="86"/>
      <c r="I60" s="86"/>
      <c r="J60" s="86">
        <v>30542</v>
      </c>
      <c r="K60" s="86"/>
      <c r="L60" s="86"/>
      <c r="M60" s="86"/>
      <c r="N60" s="86">
        <v>32034</v>
      </c>
      <c r="O60" s="86"/>
      <c r="P60" s="86"/>
      <c r="Q60" s="86"/>
      <c r="R60" s="86">
        <v>24171</v>
      </c>
      <c r="S60" s="86"/>
      <c r="T60" s="86"/>
      <c r="U60" s="86"/>
      <c r="V60" s="86">
        <v>1457</v>
      </c>
      <c r="W60" s="86"/>
      <c r="X60" s="86"/>
      <c r="Y60" s="86"/>
      <c r="Z60" s="125">
        <v>2.59</v>
      </c>
      <c r="AA60" s="125"/>
      <c r="AB60" s="125"/>
      <c r="AC60" s="125"/>
      <c r="AD60" s="105">
        <v>1.1599999999999999</v>
      </c>
      <c r="AE60" s="105"/>
      <c r="AF60" s="105"/>
      <c r="AG60" s="106"/>
      <c r="AI60" s="15"/>
    </row>
    <row r="61" spans="1:35" s="13" customFormat="1" ht="12.75" customHeight="1">
      <c r="A61" s="14"/>
      <c r="D61" s="110" t="s">
        <v>281</v>
      </c>
      <c r="E61" s="111"/>
      <c r="F61" s="139">
        <v>63262</v>
      </c>
      <c r="G61" s="86"/>
      <c r="H61" s="86"/>
      <c r="I61" s="86"/>
      <c r="J61" s="86">
        <v>30830</v>
      </c>
      <c r="K61" s="86"/>
      <c r="L61" s="86"/>
      <c r="M61" s="86"/>
      <c r="N61" s="86">
        <v>32432</v>
      </c>
      <c r="O61" s="86"/>
      <c r="P61" s="86"/>
      <c r="Q61" s="86"/>
      <c r="R61" s="86">
        <v>24697</v>
      </c>
      <c r="S61" s="86"/>
      <c r="T61" s="86"/>
      <c r="U61" s="86"/>
      <c r="V61" s="86">
        <v>1473</v>
      </c>
      <c r="W61" s="86"/>
      <c r="X61" s="86"/>
      <c r="Y61" s="86"/>
      <c r="Z61" s="125">
        <v>2.56</v>
      </c>
      <c r="AA61" s="125"/>
      <c r="AB61" s="125"/>
      <c r="AC61" s="125"/>
      <c r="AD61" s="105">
        <v>1.1000000000000001</v>
      </c>
      <c r="AE61" s="105"/>
      <c r="AF61" s="105"/>
      <c r="AG61" s="106"/>
      <c r="AI61" s="15"/>
    </row>
    <row r="62" spans="1:35" s="13" customFormat="1" ht="12.75" customHeight="1">
      <c r="A62" s="14"/>
      <c r="D62" s="110" t="s">
        <v>282</v>
      </c>
      <c r="E62" s="111"/>
      <c r="F62" s="139">
        <v>63881</v>
      </c>
      <c r="G62" s="86"/>
      <c r="H62" s="86"/>
      <c r="I62" s="86"/>
      <c r="J62" s="86">
        <v>31113</v>
      </c>
      <c r="K62" s="86"/>
      <c r="L62" s="86"/>
      <c r="M62" s="86"/>
      <c r="N62" s="86">
        <v>32768</v>
      </c>
      <c r="O62" s="86"/>
      <c r="P62" s="86"/>
      <c r="Q62" s="86"/>
      <c r="R62" s="86">
        <v>25148</v>
      </c>
      <c r="S62" s="86"/>
      <c r="T62" s="86"/>
      <c r="U62" s="86"/>
      <c r="V62" s="86">
        <v>1488</v>
      </c>
      <c r="W62" s="86"/>
      <c r="X62" s="86"/>
      <c r="Y62" s="86"/>
      <c r="Z62" s="125">
        <v>2.54</v>
      </c>
      <c r="AA62" s="125"/>
      <c r="AB62" s="125"/>
      <c r="AC62" s="125"/>
      <c r="AD62" s="105">
        <v>0.98</v>
      </c>
      <c r="AE62" s="105"/>
      <c r="AF62" s="105"/>
      <c r="AG62" s="106"/>
      <c r="AI62" s="15"/>
    </row>
    <row r="63" spans="1:35" s="13" customFormat="1" ht="12.75" customHeight="1">
      <c r="A63" s="14"/>
      <c r="D63" s="110" t="s">
        <v>284</v>
      </c>
      <c r="E63" s="111"/>
      <c r="F63" s="139">
        <v>64636</v>
      </c>
      <c r="G63" s="86"/>
      <c r="H63" s="86"/>
      <c r="I63" s="86"/>
      <c r="J63" s="86">
        <v>31450</v>
      </c>
      <c r="K63" s="86"/>
      <c r="L63" s="86"/>
      <c r="M63" s="86"/>
      <c r="N63" s="86">
        <v>33186</v>
      </c>
      <c r="O63" s="86"/>
      <c r="P63" s="86"/>
      <c r="Q63" s="86"/>
      <c r="R63" s="86">
        <v>25580</v>
      </c>
      <c r="S63" s="86"/>
      <c r="T63" s="86"/>
      <c r="U63" s="86"/>
      <c r="V63" s="86">
        <v>1505.2631578947369</v>
      </c>
      <c r="W63" s="86"/>
      <c r="X63" s="86"/>
      <c r="Y63" s="86"/>
      <c r="Z63" s="125">
        <v>2.5268178264268961</v>
      </c>
      <c r="AA63" s="125"/>
      <c r="AB63" s="125"/>
      <c r="AC63" s="125"/>
      <c r="AD63" s="105">
        <v>1.18</v>
      </c>
      <c r="AE63" s="105"/>
      <c r="AF63" s="105"/>
      <c r="AG63" s="106"/>
      <c r="AI63" s="15"/>
    </row>
    <row r="64" spans="1:35" s="13" customFormat="1" ht="12.75" customHeight="1">
      <c r="A64" s="14"/>
      <c r="D64" s="110" t="s">
        <v>287</v>
      </c>
      <c r="E64" s="111"/>
      <c r="F64" s="139">
        <v>65403</v>
      </c>
      <c r="G64" s="86"/>
      <c r="H64" s="86"/>
      <c r="I64" s="86"/>
      <c r="J64" s="86">
        <v>31802</v>
      </c>
      <c r="K64" s="86"/>
      <c r="L64" s="86"/>
      <c r="M64" s="86"/>
      <c r="N64" s="86">
        <v>33601</v>
      </c>
      <c r="O64" s="86"/>
      <c r="P64" s="86"/>
      <c r="Q64" s="86"/>
      <c r="R64" s="86">
        <v>25919</v>
      </c>
      <c r="S64" s="86"/>
      <c r="T64" s="86"/>
      <c r="U64" s="86"/>
      <c r="V64" s="86">
        <v>1523.1252911038659</v>
      </c>
      <c r="W64" s="86"/>
      <c r="X64" s="86"/>
      <c r="Y64" s="86"/>
      <c r="Z64" s="125">
        <v>2.5233612407886108</v>
      </c>
      <c r="AA64" s="125"/>
      <c r="AB64" s="125"/>
      <c r="AC64" s="125"/>
      <c r="AD64" s="105">
        <v>1.19</v>
      </c>
      <c r="AE64" s="105"/>
      <c r="AF64" s="105"/>
      <c r="AG64" s="106"/>
      <c r="AI64" s="15"/>
    </row>
    <row r="65" spans="1:37" s="13" customFormat="1" ht="12.75" customHeight="1">
      <c r="A65" s="14"/>
      <c r="D65" s="110" t="s">
        <v>292</v>
      </c>
      <c r="E65" s="111"/>
      <c r="F65" s="139">
        <v>66093</v>
      </c>
      <c r="G65" s="86"/>
      <c r="H65" s="86"/>
      <c r="I65" s="86"/>
      <c r="J65" s="86">
        <v>32156</v>
      </c>
      <c r="K65" s="86"/>
      <c r="L65" s="86"/>
      <c r="M65" s="86"/>
      <c r="N65" s="86">
        <v>33937</v>
      </c>
      <c r="O65" s="86"/>
      <c r="P65" s="86"/>
      <c r="Q65" s="86"/>
      <c r="R65" s="86">
        <v>26584</v>
      </c>
      <c r="S65" s="86"/>
      <c r="T65" s="86"/>
      <c r="U65" s="86"/>
      <c r="V65" s="86">
        <v>1539.1942244993015</v>
      </c>
      <c r="W65" s="86"/>
      <c r="X65" s="86"/>
      <c r="Y65" s="86"/>
      <c r="Z65" s="125">
        <v>2.4861947035811016</v>
      </c>
      <c r="AA65" s="125"/>
      <c r="AB65" s="125"/>
      <c r="AC65" s="125"/>
      <c r="AD65" s="105">
        <v>1.05</v>
      </c>
      <c r="AE65" s="105"/>
      <c r="AF65" s="105"/>
      <c r="AG65" s="106"/>
      <c r="AI65" s="15"/>
    </row>
    <row r="66" spans="1:37" s="13" customFormat="1" ht="12.75" customHeight="1">
      <c r="A66" s="14"/>
      <c r="D66" s="110" t="s">
        <v>293</v>
      </c>
      <c r="E66" s="111"/>
      <c r="F66" s="139">
        <v>66879</v>
      </c>
      <c r="G66" s="86"/>
      <c r="H66" s="86"/>
      <c r="I66" s="86"/>
      <c r="J66" s="86">
        <v>32583</v>
      </c>
      <c r="K66" s="86"/>
      <c r="L66" s="86"/>
      <c r="M66" s="86"/>
      <c r="N66" s="86">
        <v>34296</v>
      </c>
      <c r="O66" s="86"/>
      <c r="P66" s="86"/>
      <c r="Q66" s="86"/>
      <c r="R66" s="86">
        <v>27124</v>
      </c>
      <c r="S66" s="86"/>
      <c r="T66" s="86"/>
      <c r="U66" s="86"/>
      <c r="V66" s="86">
        <v>1558.224603914259</v>
      </c>
      <c r="W66" s="86"/>
      <c r="X66" s="86"/>
      <c r="Y66" s="86"/>
      <c r="Z66" s="125">
        <v>2.4656761539595928</v>
      </c>
      <c r="AA66" s="125"/>
      <c r="AB66" s="125"/>
      <c r="AC66" s="125"/>
      <c r="AD66" s="105">
        <v>1.19</v>
      </c>
      <c r="AE66" s="105"/>
      <c r="AF66" s="105"/>
      <c r="AG66" s="106"/>
      <c r="AI66" s="15"/>
    </row>
    <row r="67" spans="1:37" s="13" customFormat="1" ht="12.75" customHeight="1">
      <c r="A67" s="14"/>
      <c r="B67" s="69"/>
      <c r="C67" s="69"/>
      <c r="D67" s="110" t="s">
        <v>304</v>
      </c>
      <c r="E67" s="111"/>
      <c r="F67" s="139">
        <v>67466</v>
      </c>
      <c r="G67" s="86"/>
      <c r="H67" s="86"/>
      <c r="I67" s="86"/>
      <c r="J67" s="86">
        <v>32851</v>
      </c>
      <c r="K67" s="86"/>
      <c r="L67" s="86"/>
      <c r="M67" s="86"/>
      <c r="N67" s="86">
        <v>34615</v>
      </c>
      <c r="O67" s="86"/>
      <c r="P67" s="86"/>
      <c r="Q67" s="86"/>
      <c r="R67" s="86">
        <v>27712</v>
      </c>
      <c r="S67" s="86"/>
      <c r="T67" s="86"/>
      <c r="U67" s="86"/>
      <c r="V67" s="86">
        <v>1571.9012115563839</v>
      </c>
      <c r="W67" s="86"/>
      <c r="X67" s="86"/>
      <c r="Y67" s="86"/>
      <c r="Z67" s="125">
        <v>2.4345409930715936</v>
      </c>
      <c r="AA67" s="125"/>
      <c r="AB67" s="125"/>
      <c r="AC67" s="125"/>
      <c r="AD67" s="105">
        <v>0.88</v>
      </c>
      <c r="AE67" s="105"/>
      <c r="AF67" s="105"/>
      <c r="AG67" s="106"/>
      <c r="AI67" s="15"/>
    </row>
    <row r="68" spans="1:37" s="2" customFormat="1" ht="15" customHeight="1">
      <c r="A68" s="14"/>
      <c r="B68" s="69"/>
      <c r="C68" s="69"/>
      <c r="D68" s="110" t="s">
        <v>305</v>
      </c>
      <c r="E68" s="111"/>
      <c r="F68" s="139">
        <v>68508</v>
      </c>
      <c r="G68" s="86"/>
      <c r="H68" s="86"/>
      <c r="I68" s="86"/>
      <c r="J68" s="86">
        <v>33351</v>
      </c>
      <c r="K68" s="86"/>
      <c r="L68" s="86"/>
      <c r="M68" s="86"/>
      <c r="N68" s="86">
        <v>35157</v>
      </c>
      <c r="O68" s="86"/>
      <c r="P68" s="86"/>
      <c r="Q68" s="86"/>
      <c r="R68" s="86">
        <v>28365</v>
      </c>
      <c r="S68" s="86"/>
      <c r="T68" s="86"/>
      <c r="U68" s="86"/>
      <c r="V68" s="86">
        <v>1596.1789375582478</v>
      </c>
      <c r="W68" s="86"/>
      <c r="X68" s="86"/>
      <c r="Y68" s="86"/>
      <c r="Z68" s="125">
        <v>2.4152300370174511</v>
      </c>
      <c r="AA68" s="125"/>
      <c r="AB68" s="125"/>
      <c r="AC68" s="125"/>
      <c r="AD68" s="105">
        <v>1.0154448166483858</v>
      </c>
      <c r="AE68" s="105"/>
      <c r="AF68" s="105"/>
      <c r="AG68" s="106"/>
      <c r="AK68" s="24"/>
    </row>
    <row r="69" spans="1:37" s="2" customFormat="1" ht="15" customHeight="1">
      <c r="A69" s="14"/>
      <c r="B69" s="69"/>
      <c r="C69" s="69"/>
      <c r="D69" s="110" t="s">
        <v>314</v>
      </c>
      <c r="E69" s="111"/>
      <c r="F69" s="139">
        <v>69207</v>
      </c>
      <c r="G69" s="86"/>
      <c r="H69" s="86"/>
      <c r="I69" s="86"/>
      <c r="J69" s="86">
        <v>33696</v>
      </c>
      <c r="K69" s="86"/>
      <c r="L69" s="86"/>
      <c r="M69" s="86"/>
      <c r="N69" s="86">
        <v>35511</v>
      </c>
      <c r="O69" s="86"/>
      <c r="P69" s="86"/>
      <c r="Q69" s="86"/>
      <c r="R69" s="86">
        <v>28871</v>
      </c>
      <c r="S69" s="86"/>
      <c r="T69" s="86"/>
      <c r="U69" s="86"/>
      <c r="V69" s="86">
        <v>1612.4650512581547</v>
      </c>
      <c r="W69" s="86"/>
      <c r="X69" s="86"/>
      <c r="Y69" s="86"/>
      <c r="Z69" s="125">
        <v>2.3971112881438121</v>
      </c>
      <c r="AA69" s="125"/>
      <c r="AB69" s="125"/>
      <c r="AC69" s="125"/>
      <c r="AD69" s="105">
        <v>1.01</v>
      </c>
      <c r="AE69" s="105"/>
      <c r="AF69" s="105"/>
      <c r="AG69" s="106"/>
    </row>
    <row r="70" spans="1:37" s="2" customFormat="1" ht="15" customHeight="1">
      <c r="A70" s="123"/>
      <c r="B70" s="124"/>
      <c r="C70" s="124"/>
      <c r="D70" s="110" t="s">
        <v>315</v>
      </c>
      <c r="E70" s="111"/>
      <c r="F70" s="139">
        <v>69723</v>
      </c>
      <c r="G70" s="86"/>
      <c r="H70" s="86"/>
      <c r="I70" s="86"/>
      <c r="J70" s="86">
        <v>33976</v>
      </c>
      <c r="K70" s="86"/>
      <c r="L70" s="86"/>
      <c r="M70" s="86"/>
      <c r="N70" s="86">
        <v>35747</v>
      </c>
      <c r="O70" s="86"/>
      <c r="P70" s="86"/>
      <c r="Q70" s="86"/>
      <c r="R70" s="86">
        <v>29368</v>
      </c>
      <c r="S70" s="86"/>
      <c r="T70" s="86"/>
      <c r="U70" s="86"/>
      <c r="V70" s="86">
        <v>1624.4874184529356</v>
      </c>
      <c r="W70" s="86"/>
      <c r="X70" s="86"/>
      <c r="Y70" s="86"/>
      <c r="Z70" s="125">
        <v>2.3741146826477797</v>
      </c>
      <c r="AA70" s="125"/>
      <c r="AB70" s="125"/>
      <c r="AC70" s="125"/>
      <c r="AD70" s="105">
        <v>1.0102031879488527</v>
      </c>
      <c r="AE70" s="105"/>
      <c r="AF70" s="105"/>
      <c r="AG70" s="106"/>
    </row>
    <row r="71" spans="1:37" s="2" customFormat="1" ht="15" customHeight="1">
      <c r="A71" s="126" t="s">
        <v>330</v>
      </c>
      <c r="B71" s="127"/>
      <c r="C71" s="127"/>
      <c r="D71" s="356" t="s">
        <v>48</v>
      </c>
      <c r="E71" s="357"/>
      <c r="F71" s="447">
        <v>70217</v>
      </c>
      <c r="G71" s="315"/>
      <c r="H71" s="315"/>
      <c r="I71" s="315"/>
      <c r="J71" s="315">
        <v>34253</v>
      </c>
      <c r="K71" s="315"/>
      <c r="L71" s="315"/>
      <c r="M71" s="315"/>
      <c r="N71" s="315">
        <v>35964</v>
      </c>
      <c r="O71" s="315"/>
      <c r="P71" s="315"/>
      <c r="Q71" s="315"/>
      <c r="R71" s="315">
        <v>29815</v>
      </c>
      <c r="S71" s="315"/>
      <c r="T71" s="315"/>
      <c r="U71" s="315"/>
      <c r="V71" s="315">
        <f>F71/42.92</f>
        <v>1635.9972041006524</v>
      </c>
      <c r="W71" s="315"/>
      <c r="X71" s="315"/>
      <c r="Y71" s="315"/>
      <c r="Z71" s="330">
        <f>F71/R71</f>
        <v>2.3550897199396279</v>
      </c>
      <c r="AA71" s="330"/>
      <c r="AB71" s="330"/>
      <c r="AC71" s="330"/>
      <c r="AD71" s="332">
        <f>F71/F70</f>
        <v>1.0070851799262797</v>
      </c>
      <c r="AE71" s="332"/>
      <c r="AF71" s="332"/>
      <c r="AG71" s="333"/>
    </row>
    <row r="72" spans="1:37" s="2" customFormat="1" ht="12.95" customHeight="1">
      <c r="A72" s="16" t="s">
        <v>298</v>
      </c>
      <c r="B72" s="37"/>
      <c r="C72" s="37"/>
      <c r="D72" s="37"/>
      <c r="E72" s="37"/>
      <c r="F72" s="37"/>
      <c r="G72" s="37"/>
      <c r="H72" s="37"/>
      <c r="I72" s="37"/>
      <c r="J72" s="37"/>
      <c r="K72" s="37"/>
      <c r="L72" s="37"/>
      <c r="M72" s="37"/>
      <c r="N72" s="37"/>
      <c r="O72" s="37"/>
      <c r="P72" s="37"/>
      <c r="Q72" s="37"/>
      <c r="R72" s="37"/>
      <c r="S72" s="37"/>
      <c r="T72" s="37"/>
      <c r="U72" s="37"/>
      <c r="V72" s="37"/>
      <c r="W72" s="37"/>
      <c r="X72" s="37"/>
      <c r="Y72" s="37"/>
      <c r="Z72" s="37"/>
      <c r="AA72" s="37"/>
      <c r="AB72" s="37"/>
      <c r="AC72" s="37"/>
      <c r="AD72" s="37"/>
      <c r="AE72" s="37"/>
      <c r="AF72" s="37"/>
      <c r="AG72" s="6" t="s">
        <v>221</v>
      </c>
    </row>
    <row r="73" spans="1:37" s="47" customFormat="1" ht="20.100000000000001" customHeight="1">
      <c r="A73" s="16" t="s">
        <v>297</v>
      </c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6"/>
      <c r="Z73" s="6"/>
      <c r="AA73" s="6"/>
      <c r="AB73" s="6"/>
      <c r="AC73" s="6"/>
      <c r="AD73" s="6"/>
      <c r="AE73" s="6"/>
      <c r="AF73" s="6"/>
      <c r="AG73" s="2"/>
    </row>
    <row r="74" spans="1:37" s="47" customFormat="1" ht="15.95" customHeight="1">
      <c r="A74" s="45" t="s">
        <v>273</v>
      </c>
      <c r="B74" s="46"/>
      <c r="AD74" s="48"/>
      <c r="AE74" s="48"/>
      <c r="AF74" s="48"/>
      <c r="AG74" s="49" t="s">
        <v>233</v>
      </c>
    </row>
    <row r="75" spans="1:37" s="47" customFormat="1" ht="15.95" customHeight="1">
      <c r="A75" s="181" t="s">
        <v>234</v>
      </c>
      <c r="B75" s="182"/>
      <c r="C75" s="183"/>
      <c r="D75" s="102" t="s">
        <v>301</v>
      </c>
      <c r="E75" s="103"/>
      <c r="F75" s="103"/>
      <c r="G75" s="103"/>
      <c r="H75" s="103"/>
      <c r="I75" s="103"/>
      <c r="J75" s="103"/>
      <c r="K75" s="103"/>
      <c r="L75" s="104"/>
      <c r="M75" s="102" t="s">
        <v>235</v>
      </c>
      <c r="N75" s="103"/>
      <c r="O75" s="103"/>
      <c r="P75" s="103"/>
      <c r="Q75" s="103"/>
      <c r="R75" s="103"/>
      <c r="S75" s="103"/>
      <c r="T75" s="103"/>
      <c r="U75" s="104"/>
      <c r="V75" s="92" t="s">
        <v>236</v>
      </c>
      <c r="W75" s="93"/>
      <c r="X75" s="318"/>
      <c r="Y75" s="92" t="s">
        <v>237</v>
      </c>
      <c r="Z75" s="93"/>
      <c r="AA75" s="318"/>
      <c r="AB75" s="92" t="s">
        <v>238</v>
      </c>
      <c r="AC75" s="93"/>
      <c r="AD75" s="318"/>
      <c r="AE75" s="92" t="s">
        <v>239</v>
      </c>
      <c r="AF75" s="93"/>
      <c r="AG75" s="94"/>
    </row>
    <row r="76" spans="1:37" s="47" customFormat="1" ht="15.95" customHeight="1">
      <c r="A76" s="174" t="s">
        <v>240</v>
      </c>
      <c r="B76" s="175"/>
      <c r="C76" s="176"/>
      <c r="D76" s="128" t="s">
        <v>241</v>
      </c>
      <c r="E76" s="129"/>
      <c r="F76" s="130"/>
      <c r="G76" s="128" t="s">
        <v>242</v>
      </c>
      <c r="H76" s="129"/>
      <c r="I76" s="130"/>
      <c r="J76" s="128" t="s">
        <v>243</v>
      </c>
      <c r="K76" s="129"/>
      <c r="L76" s="130"/>
      <c r="M76" s="128" t="s">
        <v>244</v>
      </c>
      <c r="N76" s="129"/>
      <c r="O76" s="130"/>
      <c r="P76" s="128" t="s">
        <v>245</v>
      </c>
      <c r="Q76" s="129"/>
      <c r="R76" s="130"/>
      <c r="S76" s="128" t="s">
        <v>243</v>
      </c>
      <c r="T76" s="129"/>
      <c r="U76" s="130"/>
      <c r="V76" s="95"/>
      <c r="W76" s="96"/>
      <c r="X76" s="180"/>
      <c r="Y76" s="95"/>
      <c r="Z76" s="96"/>
      <c r="AA76" s="180"/>
      <c r="AB76" s="95"/>
      <c r="AC76" s="96"/>
      <c r="AD76" s="180"/>
      <c r="AE76" s="95"/>
      <c r="AF76" s="96"/>
      <c r="AG76" s="97"/>
      <c r="AJ76" s="50"/>
      <c r="AK76" s="50"/>
    </row>
    <row r="77" spans="1:37" s="47" customFormat="1" ht="15.95" customHeight="1">
      <c r="A77" s="87">
        <v>29</v>
      </c>
      <c r="B77" s="88"/>
      <c r="C77" s="89"/>
      <c r="D77" s="131">
        <v>538</v>
      </c>
      <c r="E77" s="132"/>
      <c r="F77" s="132"/>
      <c r="G77" s="98">
        <v>584</v>
      </c>
      <c r="H77" s="98"/>
      <c r="I77" s="98"/>
      <c r="J77" s="98">
        <v>-46</v>
      </c>
      <c r="K77" s="98"/>
      <c r="L77" s="98"/>
      <c r="M77" s="98">
        <v>3471</v>
      </c>
      <c r="N77" s="98"/>
      <c r="O77" s="98"/>
      <c r="P77" s="98">
        <v>2551</v>
      </c>
      <c r="Q77" s="98"/>
      <c r="R77" s="98"/>
      <c r="S77" s="98">
        <v>920</v>
      </c>
      <c r="T77" s="98"/>
      <c r="U77" s="98"/>
      <c r="V77" s="98">
        <v>874</v>
      </c>
      <c r="W77" s="98"/>
      <c r="X77" s="98"/>
      <c r="Y77" s="98">
        <v>263</v>
      </c>
      <c r="Z77" s="98"/>
      <c r="AA77" s="98"/>
      <c r="AB77" s="98">
        <v>94</v>
      </c>
      <c r="AC77" s="98"/>
      <c r="AD77" s="98"/>
      <c r="AE77" s="98">
        <v>9</v>
      </c>
      <c r="AF77" s="98"/>
      <c r="AG77" s="99"/>
      <c r="AJ77" s="50"/>
      <c r="AK77" s="50"/>
    </row>
    <row r="78" spans="1:37" s="47" customFormat="1" ht="15.95" customHeight="1">
      <c r="A78" s="87">
        <v>30</v>
      </c>
      <c r="B78" s="88"/>
      <c r="C78" s="89"/>
      <c r="D78" s="90">
        <v>559</v>
      </c>
      <c r="E78" s="91"/>
      <c r="F78" s="91"/>
      <c r="G78" s="100">
        <v>497</v>
      </c>
      <c r="H78" s="100"/>
      <c r="I78" s="100"/>
      <c r="J78" s="100">
        <v>62</v>
      </c>
      <c r="K78" s="100"/>
      <c r="L78" s="100"/>
      <c r="M78" s="100">
        <v>3240</v>
      </c>
      <c r="N78" s="100"/>
      <c r="O78" s="100"/>
      <c r="P78" s="100">
        <v>2676</v>
      </c>
      <c r="Q78" s="100"/>
      <c r="R78" s="100"/>
      <c r="S78" s="100">
        <v>564</v>
      </c>
      <c r="T78" s="100"/>
      <c r="U78" s="100"/>
      <c r="V78" s="100">
        <v>626</v>
      </c>
      <c r="W78" s="100"/>
      <c r="X78" s="100"/>
      <c r="Y78" s="100">
        <v>226</v>
      </c>
      <c r="Z78" s="100"/>
      <c r="AA78" s="100"/>
      <c r="AB78" s="100">
        <v>81</v>
      </c>
      <c r="AC78" s="100"/>
      <c r="AD78" s="100"/>
      <c r="AE78" s="100">
        <v>9</v>
      </c>
      <c r="AF78" s="100"/>
      <c r="AG78" s="101"/>
    </row>
    <row r="79" spans="1:37" s="47" customFormat="1" ht="15.95" customHeight="1">
      <c r="A79" s="187" t="s">
        <v>333</v>
      </c>
      <c r="B79" s="188"/>
      <c r="C79" s="189"/>
      <c r="D79" s="197">
        <f>SUM(D80:F91)</f>
        <v>542</v>
      </c>
      <c r="E79" s="198"/>
      <c r="F79" s="198"/>
      <c r="G79" s="144">
        <f>SUM(G80:I91)</f>
        <v>562</v>
      </c>
      <c r="H79" s="144"/>
      <c r="I79" s="144"/>
      <c r="J79" s="144">
        <f t="shared" ref="J79" si="0">SUM(J80:L91)</f>
        <v>-20</v>
      </c>
      <c r="K79" s="144"/>
      <c r="L79" s="144"/>
      <c r="M79" s="144">
        <f t="shared" ref="M79" si="1">SUM(M80:O91)</f>
        <v>3341</v>
      </c>
      <c r="N79" s="144"/>
      <c r="O79" s="144"/>
      <c r="P79" s="144">
        <f t="shared" ref="P79" si="2">SUM(P80:R91)</f>
        <v>2869</v>
      </c>
      <c r="Q79" s="144"/>
      <c r="R79" s="144"/>
      <c r="S79" s="144">
        <f t="shared" ref="S79" si="3">SUM(S80:U91)</f>
        <v>472</v>
      </c>
      <c r="T79" s="144"/>
      <c r="U79" s="144"/>
      <c r="V79" s="144">
        <f t="shared" ref="V79" si="4">SUM(V80:X91)</f>
        <v>452</v>
      </c>
      <c r="W79" s="144"/>
      <c r="X79" s="144"/>
      <c r="Y79" s="144">
        <f>SUM(Y80:AA91)</f>
        <v>226</v>
      </c>
      <c r="Z79" s="144"/>
      <c r="AA79" s="144"/>
      <c r="AB79" s="144">
        <f>SUM(AB80:AD91)</f>
        <v>91</v>
      </c>
      <c r="AC79" s="144"/>
      <c r="AD79" s="144"/>
      <c r="AE79" s="144">
        <f>SUM(AE80:AG91)</f>
        <v>6</v>
      </c>
      <c r="AF79" s="144"/>
      <c r="AG79" s="351"/>
    </row>
    <row r="80" spans="1:37" s="47" customFormat="1" ht="15.95" customHeight="1">
      <c r="A80" s="194" t="s">
        <v>246</v>
      </c>
      <c r="B80" s="195"/>
      <c r="C80" s="196"/>
      <c r="D80" s="122">
        <v>35</v>
      </c>
      <c r="E80" s="122"/>
      <c r="F80" s="122"/>
      <c r="G80" s="122">
        <v>63</v>
      </c>
      <c r="H80" s="122"/>
      <c r="I80" s="122"/>
      <c r="J80" s="170">
        <f>D80-G80</f>
        <v>-28</v>
      </c>
      <c r="K80" s="170"/>
      <c r="L80" s="170"/>
      <c r="M80" s="122">
        <v>253</v>
      </c>
      <c r="N80" s="122"/>
      <c r="O80" s="122"/>
      <c r="P80" s="122">
        <v>186</v>
      </c>
      <c r="Q80" s="122"/>
      <c r="R80" s="122"/>
      <c r="S80" s="170">
        <f>M80-P80</f>
        <v>67</v>
      </c>
      <c r="T80" s="170"/>
      <c r="U80" s="170"/>
      <c r="V80" s="170">
        <f>J80+S80</f>
        <v>39</v>
      </c>
      <c r="W80" s="170"/>
      <c r="X80" s="170"/>
      <c r="Y80" s="169">
        <v>18</v>
      </c>
      <c r="Z80" s="169"/>
      <c r="AA80" s="169"/>
      <c r="AB80" s="169">
        <v>11</v>
      </c>
      <c r="AC80" s="169"/>
      <c r="AD80" s="169"/>
      <c r="AE80" s="192">
        <v>0</v>
      </c>
      <c r="AF80" s="192"/>
      <c r="AG80" s="193"/>
    </row>
    <row r="81" spans="1:37" s="47" customFormat="1" ht="15.95" customHeight="1">
      <c r="A81" s="118" t="s">
        <v>247</v>
      </c>
      <c r="B81" s="119"/>
      <c r="C81" s="120"/>
      <c r="D81" s="122">
        <v>37</v>
      </c>
      <c r="E81" s="122"/>
      <c r="F81" s="122"/>
      <c r="G81" s="122">
        <v>70</v>
      </c>
      <c r="H81" s="122"/>
      <c r="I81" s="122"/>
      <c r="J81" s="115">
        <f t="shared" ref="J81:J83" si="5">D81-G81</f>
        <v>-33</v>
      </c>
      <c r="K81" s="115"/>
      <c r="L81" s="115"/>
      <c r="M81" s="122">
        <v>199</v>
      </c>
      <c r="N81" s="122"/>
      <c r="O81" s="122"/>
      <c r="P81" s="122">
        <v>192</v>
      </c>
      <c r="Q81" s="122"/>
      <c r="R81" s="122"/>
      <c r="S81" s="115">
        <f>M81-P81</f>
        <v>7</v>
      </c>
      <c r="T81" s="115"/>
      <c r="U81" s="115"/>
      <c r="V81" s="115">
        <f>J81+S81</f>
        <v>-26</v>
      </c>
      <c r="W81" s="115"/>
      <c r="X81" s="115"/>
      <c r="Y81" s="199">
        <v>12</v>
      </c>
      <c r="Z81" s="199"/>
      <c r="AA81" s="199"/>
      <c r="AB81" s="199">
        <v>10</v>
      </c>
      <c r="AC81" s="199"/>
      <c r="AD81" s="199"/>
      <c r="AE81" s="190" t="s">
        <v>335</v>
      </c>
      <c r="AF81" s="190"/>
      <c r="AG81" s="191"/>
    </row>
    <row r="82" spans="1:37" s="47" customFormat="1" ht="15.95" customHeight="1">
      <c r="A82" s="118" t="s">
        <v>248</v>
      </c>
      <c r="B82" s="119"/>
      <c r="C82" s="120"/>
      <c r="D82" s="122">
        <v>43</v>
      </c>
      <c r="E82" s="122"/>
      <c r="F82" s="122"/>
      <c r="G82" s="122">
        <v>48</v>
      </c>
      <c r="H82" s="122"/>
      <c r="I82" s="122"/>
      <c r="J82" s="115">
        <f t="shared" si="5"/>
        <v>-5</v>
      </c>
      <c r="K82" s="115"/>
      <c r="L82" s="115"/>
      <c r="M82" s="122">
        <v>234</v>
      </c>
      <c r="N82" s="122"/>
      <c r="O82" s="122"/>
      <c r="P82" s="122">
        <v>246</v>
      </c>
      <c r="Q82" s="122"/>
      <c r="R82" s="122"/>
      <c r="S82" s="115">
        <f t="shared" ref="S82:S90" si="6">M82-P82</f>
        <v>-12</v>
      </c>
      <c r="T82" s="115"/>
      <c r="U82" s="115"/>
      <c r="V82" s="115">
        <f t="shared" ref="V82:V90" si="7">J82+S82</f>
        <v>-17</v>
      </c>
      <c r="W82" s="115"/>
      <c r="X82" s="115"/>
      <c r="Y82" s="199">
        <v>28</v>
      </c>
      <c r="Z82" s="199"/>
      <c r="AA82" s="199"/>
      <c r="AB82" s="199">
        <v>15</v>
      </c>
      <c r="AC82" s="199"/>
      <c r="AD82" s="199"/>
      <c r="AE82" s="192">
        <v>1</v>
      </c>
      <c r="AF82" s="192"/>
      <c r="AG82" s="193"/>
      <c r="AK82" s="51"/>
    </row>
    <row r="83" spans="1:37" s="47" customFormat="1" ht="15.95" customHeight="1">
      <c r="A83" s="118" t="s">
        <v>249</v>
      </c>
      <c r="B83" s="119"/>
      <c r="C83" s="120"/>
      <c r="D83" s="122">
        <v>34</v>
      </c>
      <c r="E83" s="122"/>
      <c r="F83" s="122"/>
      <c r="G83" s="122">
        <v>44</v>
      </c>
      <c r="H83" s="122"/>
      <c r="I83" s="122"/>
      <c r="J83" s="115">
        <f t="shared" si="5"/>
        <v>-10</v>
      </c>
      <c r="K83" s="115"/>
      <c r="L83" s="115"/>
      <c r="M83" s="122">
        <v>673</v>
      </c>
      <c r="N83" s="122"/>
      <c r="O83" s="122"/>
      <c r="P83" s="122">
        <v>695</v>
      </c>
      <c r="Q83" s="122"/>
      <c r="R83" s="122"/>
      <c r="S83" s="115">
        <f t="shared" si="6"/>
        <v>-22</v>
      </c>
      <c r="T83" s="115"/>
      <c r="U83" s="115"/>
      <c r="V83" s="115">
        <f t="shared" si="7"/>
        <v>-32</v>
      </c>
      <c r="W83" s="115"/>
      <c r="X83" s="115"/>
      <c r="Y83" s="199">
        <v>5</v>
      </c>
      <c r="Z83" s="199"/>
      <c r="AA83" s="199"/>
      <c r="AB83" s="199">
        <v>3</v>
      </c>
      <c r="AC83" s="199"/>
      <c r="AD83" s="199"/>
      <c r="AE83" s="190" t="s">
        <v>336</v>
      </c>
      <c r="AF83" s="190"/>
      <c r="AG83" s="191"/>
    </row>
    <row r="84" spans="1:37" s="47" customFormat="1" ht="15.95" customHeight="1">
      <c r="A84" s="118" t="s">
        <v>250</v>
      </c>
      <c r="B84" s="119"/>
      <c r="C84" s="120"/>
      <c r="D84" s="122">
        <v>47</v>
      </c>
      <c r="E84" s="122"/>
      <c r="F84" s="122"/>
      <c r="G84" s="122">
        <v>34</v>
      </c>
      <c r="H84" s="122"/>
      <c r="I84" s="122"/>
      <c r="J84" s="115">
        <f t="shared" ref="J84:J91" si="8">D84-G84</f>
        <v>13</v>
      </c>
      <c r="K84" s="115"/>
      <c r="L84" s="115"/>
      <c r="M84" s="122">
        <v>375</v>
      </c>
      <c r="N84" s="122"/>
      <c r="O84" s="122"/>
      <c r="P84" s="122">
        <v>238</v>
      </c>
      <c r="Q84" s="122"/>
      <c r="R84" s="122"/>
      <c r="S84" s="115">
        <f t="shared" si="6"/>
        <v>137</v>
      </c>
      <c r="T84" s="115"/>
      <c r="U84" s="115"/>
      <c r="V84" s="115">
        <f t="shared" si="7"/>
        <v>150</v>
      </c>
      <c r="W84" s="115"/>
      <c r="X84" s="115"/>
      <c r="Y84" s="199">
        <v>32</v>
      </c>
      <c r="Z84" s="199"/>
      <c r="AA84" s="199"/>
      <c r="AB84" s="199">
        <v>8</v>
      </c>
      <c r="AC84" s="199"/>
      <c r="AD84" s="199"/>
      <c r="AE84" s="190" t="s">
        <v>337</v>
      </c>
      <c r="AF84" s="190"/>
      <c r="AG84" s="191"/>
    </row>
    <row r="85" spans="1:37" s="47" customFormat="1" ht="15.95" customHeight="1">
      <c r="A85" s="118" t="s">
        <v>251</v>
      </c>
      <c r="B85" s="119"/>
      <c r="C85" s="120"/>
      <c r="D85" s="122">
        <v>49</v>
      </c>
      <c r="E85" s="122"/>
      <c r="F85" s="122"/>
      <c r="G85" s="122">
        <v>36</v>
      </c>
      <c r="H85" s="122"/>
      <c r="I85" s="122"/>
      <c r="J85" s="115">
        <f t="shared" si="8"/>
        <v>13</v>
      </c>
      <c r="K85" s="115"/>
      <c r="L85" s="115"/>
      <c r="M85" s="122">
        <v>234</v>
      </c>
      <c r="N85" s="122"/>
      <c r="O85" s="122"/>
      <c r="P85" s="122">
        <v>205</v>
      </c>
      <c r="Q85" s="122"/>
      <c r="R85" s="122"/>
      <c r="S85" s="115">
        <f t="shared" si="6"/>
        <v>29</v>
      </c>
      <c r="T85" s="115"/>
      <c r="U85" s="115"/>
      <c r="V85" s="115">
        <f t="shared" si="7"/>
        <v>42</v>
      </c>
      <c r="W85" s="115"/>
      <c r="X85" s="115"/>
      <c r="Y85" s="199">
        <v>11</v>
      </c>
      <c r="Z85" s="199"/>
      <c r="AA85" s="199"/>
      <c r="AB85" s="199">
        <v>6</v>
      </c>
      <c r="AC85" s="199"/>
      <c r="AD85" s="199"/>
      <c r="AE85" s="192">
        <v>1</v>
      </c>
      <c r="AF85" s="192"/>
      <c r="AG85" s="193"/>
    </row>
    <row r="86" spans="1:37" s="47" customFormat="1" ht="15.95" customHeight="1">
      <c r="A86" s="118" t="s">
        <v>252</v>
      </c>
      <c r="B86" s="119"/>
      <c r="C86" s="120"/>
      <c r="D86" s="122">
        <v>44</v>
      </c>
      <c r="E86" s="122"/>
      <c r="F86" s="122"/>
      <c r="G86" s="122">
        <v>41</v>
      </c>
      <c r="H86" s="122"/>
      <c r="I86" s="122"/>
      <c r="J86" s="115">
        <f t="shared" si="8"/>
        <v>3</v>
      </c>
      <c r="K86" s="115"/>
      <c r="L86" s="115"/>
      <c r="M86" s="122">
        <v>241</v>
      </c>
      <c r="N86" s="122"/>
      <c r="O86" s="122"/>
      <c r="P86" s="122">
        <v>150</v>
      </c>
      <c r="Q86" s="122"/>
      <c r="R86" s="122"/>
      <c r="S86" s="115">
        <f t="shared" si="6"/>
        <v>91</v>
      </c>
      <c r="T86" s="115"/>
      <c r="U86" s="115"/>
      <c r="V86" s="115">
        <f>J86+S86</f>
        <v>94</v>
      </c>
      <c r="W86" s="115"/>
      <c r="X86" s="115"/>
      <c r="Y86" s="199">
        <v>7</v>
      </c>
      <c r="Z86" s="199"/>
      <c r="AA86" s="199"/>
      <c r="AB86" s="199">
        <v>6</v>
      </c>
      <c r="AC86" s="199"/>
      <c r="AD86" s="199"/>
      <c r="AE86" s="202">
        <v>2</v>
      </c>
      <c r="AF86" s="202"/>
      <c r="AG86" s="203"/>
    </row>
    <row r="87" spans="1:37" s="47" customFormat="1" ht="15.95" customHeight="1">
      <c r="A87" s="118" t="s">
        <v>253</v>
      </c>
      <c r="B87" s="119"/>
      <c r="C87" s="120"/>
      <c r="D87" s="122">
        <v>52</v>
      </c>
      <c r="E87" s="122"/>
      <c r="F87" s="122"/>
      <c r="G87" s="122">
        <v>43</v>
      </c>
      <c r="H87" s="122"/>
      <c r="I87" s="122"/>
      <c r="J87" s="115">
        <f t="shared" si="8"/>
        <v>9</v>
      </c>
      <c r="K87" s="115"/>
      <c r="L87" s="115"/>
      <c r="M87" s="122">
        <v>205</v>
      </c>
      <c r="N87" s="122"/>
      <c r="O87" s="122"/>
      <c r="P87" s="122">
        <v>205</v>
      </c>
      <c r="Q87" s="122"/>
      <c r="R87" s="122"/>
      <c r="S87" s="121" t="s">
        <v>338</v>
      </c>
      <c r="T87" s="121"/>
      <c r="U87" s="121"/>
      <c r="V87" s="115">
        <v>9</v>
      </c>
      <c r="W87" s="115"/>
      <c r="X87" s="115"/>
      <c r="Y87" s="199">
        <v>12</v>
      </c>
      <c r="Z87" s="199"/>
      <c r="AA87" s="199"/>
      <c r="AB87" s="199">
        <v>7</v>
      </c>
      <c r="AC87" s="199"/>
      <c r="AD87" s="199"/>
      <c r="AE87" s="190" t="s">
        <v>337</v>
      </c>
      <c r="AF87" s="190"/>
      <c r="AG87" s="191"/>
    </row>
    <row r="88" spans="1:37" s="47" customFormat="1" ht="15.95" customHeight="1">
      <c r="A88" s="118" t="s">
        <v>223</v>
      </c>
      <c r="B88" s="119"/>
      <c r="C88" s="120"/>
      <c r="D88" s="122">
        <v>54</v>
      </c>
      <c r="E88" s="122"/>
      <c r="F88" s="122"/>
      <c r="G88" s="122">
        <v>37</v>
      </c>
      <c r="H88" s="122"/>
      <c r="I88" s="122"/>
      <c r="J88" s="115">
        <f t="shared" si="8"/>
        <v>17</v>
      </c>
      <c r="K88" s="115"/>
      <c r="L88" s="115"/>
      <c r="M88" s="122">
        <v>256</v>
      </c>
      <c r="N88" s="122"/>
      <c r="O88" s="122"/>
      <c r="P88" s="122">
        <v>213</v>
      </c>
      <c r="Q88" s="122"/>
      <c r="R88" s="122"/>
      <c r="S88" s="115">
        <f t="shared" si="6"/>
        <v>43</v>
      </c>
      <c r="T88" s="115"/>
      <c r="U88" s="115"/>
      <c r="V88" s="115">
        <f t="shared" si="7"/>
        <v>60</v>
      </c>
      <c r="W88" s="115"/>
      <c r="X88" s="115"/>
      <c r="Y88" s="199">
        <v>24</v>
      </c>
      <c r="Z88" s="199"/>
      <c r="AA88" s="199"/>
      <c r="AB88" s="199">
        <v>6</v>
      </c>
      <c r="AC88" s="199"/>
      <c r="AD88" s="199"/>
      <c r="AE88" s="192">
        <v>0</v>
      </c>
      <c r="AF88" s="192"/>
      <c r="AG88" s="193"/>
    </row>
    <row r="89" spans="1:37" s="47" customFormat="1" ht="15.95" customHeight="1">
      <c r="A89" s="118" t="s">
        <v>224</v>
      </c>
      <c r="B89" s="119"/>
      <c r="C89" s="120"/>
      <c r="D89" s="122">
        <v>59</v>
      </c>
      <c r="E89" s="122"/>
      <c r="F89" s="122"/>
      <c r="G89" s="122">
        <v>41</v>
      </c>
      <c r="H89" s="122"/>
      <c r="I89" s="122"/>
      <c r="J89" s="115">
        <f t="shared" si="8"/>
        <v>18</v>
      </c>
      <c r="K89" s="115"/>
      <c r="L89" s="115"/>
      <c r="M89" s="122">
        <v>266</v>
      </c>
      <c r="N89" s="122"/>
      <c r="O89" s="122"/>
      <c r="P89" s="122">
        <v>190</v>
      </c>
      <c r="Q89" s="122"/>
      <c r="R89" s="122"/>
      <c r="S89" s="115">
        <f t="shared" si="6"/>
        <v>76</v>
      </c>
      <c r="T89" s="115"/>
      <c r="U89" s="115"/>
      <c r="V89" s="115">
        <f t="shared" si="7"/>
        <v>94</v>
      </c>
      <c r="W89" s="115"/>
      <c r="X89" s="115"/>
      <c r="Y89" s="199">
        <v>12</v>
      </c>
      <c r="Z89" s="199"/>
      <c r="AA89" s="199"/>
      <c r="AB89" s="199">
        <v>9</v>
      </c>
      <c r="AC89" s="199"/>
      <c r="AD89" s="199"/>
      <c r="AE89" s="190" t="s">
        <v>337</v>
      </c>
      <c r="AF89" s="190"/>
      <c r="AG89" s="191"/>
    </row>
    <row r="90" spans="1:37" s="51" customFormat="1" ht="15.95" customHeight="1">
      <c r="A90" s="118" t="s">
        <v>225</v>
      </c>
      <c r="B90" s="119"/>
      <c r="C90" s="120"/>
      <c r="D90" s="122">
        <v>53</v>
      </c>
      <c r="E90" s="122"/>
      <c r="F90" s="122"/>
      <c r="G90" s="122">
        <v>64</v>
      </c>
      <c r="H90" s="122"/>
      <c r="I90" s="122"/>
      <c r="J90" s="115">
        <f t="shared" si="8"/>
        <v>-11</v>
      </c>
      <c r="K90" s="115"/>
      <c r="L90" s="115"/>
      <c r="M90" s="122">
        <v>226</v>
      </c>
      <c r="N90" s="122"/>
      <c r="O90" s="122"/>
      <c r="P90" s="122">
        <v>204</v>
      </c>
      <c r="Q90" s="122"/>
      <c r="R90" s="122"/>
      <c r="S90" s="115">
        <f t="shared" si="6"/>
        <v>22</v>
      </c>
      <c r="T90" s="115"/>
      <c r="U90" s="115"/>
      <c r="V90" s="115">
        <f t="shared" si="7"/>
        <v>11</v>
      </c>
      <c r="W90" s="115"/>
      <c r="X90" s="115"/>
      <c r="Y90" s="199">
        <v>41</v>
      </c>
      <c r="Z90" s="199"/>
      <c r="AA90" s="199"/>
      <c r="AB90" s="199">
        <v>3</v>
      </c>
      <c r="AC90" s="199"/>
      <c r="AD90" s="199"/>
      <c r="AE90" s="192">
        <v>1</v>
      </c>
      <c r="AF90" s="192"/>
      <c r="AG90" s="193"/>
    </row>
    <row r="91" spans="1:37" s="47" customFormat="1" ht="13.5" customHeight="1">
      <c r="A91" s="220" t="s">
        <v>226</v>
      </c>
      <c r="B91" s="221"/>
      <c r="C91" s="222"/>
      <c r="D91" s="223">
        <v>35</v>
      </c>
      <c r="E91" s="143"/>
      <c r="F91" s="143"/>
      <c r="G91" s="143">
        <v>41</v>
      </c>
      <c r="H91" s="143"/>
      <c r="I91" s="143"/>
      <c r="J91" s="135">
        <f t="shared" si="8"/>
        <v>-6</v>
      </c>
      <c r="K91" s="135"/>
      <c r="L91" s="135"/>
      <c r="M91" s="143">
        <v>179</v>
      </c>
      <c r="N91" s="143"/>
      <c r="O91" s="143"/>
      <c r="P91" s="143">
        <v>145</v>
      </c>
      <c r="Q91" s="143"/>
      <c r="R91" s="143"/>
      <c r="S91" s="135">
        <f>M91-P91</f>
        <v>34</v>
      </c>
      <c r="T91" s="135"/>
      <c r="U91" s="135"/>
      <c r="V91" s="135">
        <f>J91+S91</f>
        <v>28</v>
      </c>
      <c r="W91" s="135"/>
      <c r="X91" s="135"/>
      <c r="Y91" s="341">
        <v>24</v>
      </c>
      <c r="Z91" s="341"/>
      <c r="AA91" s="341"/>
      <c r="AB91" s="341">
        <v>7</v>
      </c>
      <c r="AC91" s="341"/>
      <c r="AD91" s="341"/>
      <c r="AE91" s="209">
        <v>1</v>
      </c>
      <c r="AF91" s="209"/>
      <c r="AG91" s="210"/>
    </row>
    <row r="92" spans="1:37" s="47" customFormat="1" ht="13.5" customHeight="1">
      <c r="A92" s="52" t="s">
        <v>288</v>
      </c>
      <c r="B92" s="53"/>
      <c r="C92" s="53"/>
      <c r="D92" s="53"/>
      <c r="E92" s="53"/>
      <c r="F92" s="51"/>
      <c r="G92" s="54"/>
      <c r="H92" s="54"/>
      <c r="I92" s="51"/>
      <c r="J92" s="54"/>
      <c r="K92" s="54"/>
      <c r="L92" s="51"/>
      <c r="M92" s="54"/>
      <c r="N92" s="54"/>
      <c r="O92" s="51"/>
      <c r="P92" s="54"/>
      <c r="Q92" s="54"/>
      <c r="R92" s="51"/>
      <c r="S92" s="54"/>
      <c r="T92" s="54"/>
      <c r="U92" s="51"/>
      <c r="V92" s="54"/>
      <c r="W92" s="54"/>
      <c r="X92" s="51"/>
      <c r="Y92" s="54"/>
      <c r="Z92" s="54"/>
      <c r="AA92" s="51"/>
      <c r="AB92" s="55"/>
      <c r="AC92" s="55"/>
      <c r="AD92" s="55"/>
      <c r="AE92" s="55"/>
      <c r="AF92" s="55"/>
      <c r="AG92" s="55" t="s">
        <v>302</v>
      </c>
    </row>
    <row r="93" spans="1:37" s="47" customFormat="1" ht="13.5" customHeight="1">
      <c r="A93" s="52" t="s">
        <v>289</v>
      </c>
      <c r="B93" s="53"/>
      <c r="C93" s="53"/>
      <c r="D93" s="53"/>
      <c r="E93" s="53"/>
      <c r="F93" s="51"/>
      <c r="G93" s="54"/>
      <c r="H93" s="54"/>
      <c r="I93" s="51"/>
      <c r="J93" s="54"/>
      <c r="K93" s="54"/>
      <c r="L93" s="51"/>
      <c r="M93" s="54"/>
      <c r="N93" s="54"/>
      <c r="O93" s="51"/>
      <c r="P93" s="54"/>
      <c r="Q93" s="54"/>
      <c r="R93" s="51"/>
      <c r="S93" s="54"/>
      <c r="T93" s="54"/>
      <c r="U93" s="51"/>
      <c r="V93" s="54"/>
      <c r="W93" s="54"/>
      <c r="X93" s="51"/>
      <c r="Y93" s="54"/>
      <c r="Z93" s="54"/>
      <c r="AA93" s="51"/>
      <c r="AB93" s="55"/>
      <c r="AC93" s="55"/>
      <c r="AD93" s="55"/>
      <c r="AE93" s="55"/>
      <c r="AF93" s="55"/>
      <c r="AG93" s="55"/>
    </row>
    <row r="94" spans="1:37" s="58" customFormat="1" ht="15.95" customHeight="1">
      <c r="A94" s="52" t="s">
        <v>290</v>
      </c>
      <c r="B94" s="53"/>
      <c r="C94" s="53"/>
      <c r="D94" s="53"/>
      <c r="E94" s="53"/>
      <c r="F94" s="51"/>
      <c r="G94" s="54"/>
      <c r="H94" s="54"/>
      <c r="I94" s="51"/>
      <c r="J94" s="54"/>
      <c r="K94" s="54"/>
      <c r="L94" s="51"/>
      <c r="M94" s="54"/>
      <c r="N94" s="54"/>
      <c r="O94" s="51"/>
      <c r="P94" s="54"/>
      <c r="Q94" s="54"/>
      <c r="R94" s="51"/>
      <c r="S94" s="54"/>
      <c r="T94" s="54"/>
      <c r="U94" s="51"/>
      <c r="V94" s="54"/>
      <c r="W94" s="54"/>
      <c r="X94" s="51"/>
      <c r="Y94" s="54"/>
      <c r="Z94" s="54"/>
      <c r="AA94" s="51"/>
      <c r="AB94" s="55"/>
      <c r="AC94" s="55"/>
      <c r="AD94" s="55"/>
      <c r="AE94" s="55"/>
      <c r="AF94" s="55"/>
      <c r="AG94" s="55"/>
    </row>
    <row r="95" spans="1:37" s="47" customFormat="1" ht="20.100000000000001" customHeight="1">
      <c r="A95" s="56"/>
      <c r="B95" s="57"/>
      <c r="C95" s="57"/>
      <c r="D95" s="57"/>
      <c r="E95" s="57"/>
      <c r="F95" s="57"/>
      <c r="G95" s="57"/>
      <c r="H95" s="57"/>
      <c r="I95" s="57"/>
      <c r="J95" s="57"/>
      <c r="K95" s="57"/>
      <c r="L95" s="57"/>
      <c r="M95" s="57"/>
      <c r="N95" s="57"/>
      <c r="O95" s="57"/>
      <c r="P95" s="57"/>
      <c r="Q95" s="57"/>
      <c r="R95" s="57"/>
      <c r="S95" s="57"/>
      <c r="T95" s="57"/>
      <c r="U95" s="57"/>
      <c r="V95" s="57"/>
      <c r="W95" s="57"/>
      <c r="X95" s="57"/>
      <c r="Y95" s="57"/>
      <c r="Z95" s="57"/>
      <c r="AA95" s="57"/>
      <c r="AB95" s="57"/>
      <c r="AC95" s="57"/>
      <c r="AD95" s="57"/>
      <c r="AE95" s="57"/>
      <c r="AF95" s="57"/>
      <c r="AG95" s="57"/>
    </row>
    <row r="96" spans="1:37" s="47" customFormat="1" ht="15.95" customHeight="1">
      <c r="A96" s="45" t="s">
        <v>51</v>
      </c>
      <c r="B96" s="46"/>
    </row>
    <row r="97" spans="1:34" s="47" customFormat="1" ht="20.100000000000001" customHeight="1">
      <c r="A97" s="59"/>
      <c r="B97" s="47" t="s">
        <v>255</v>
      </c>
      <c r="AC97" s="53"/>
      <c r="AD97" s="53"/>
      <c r="AE97" s="53"/>
      <c r="AF97" s="53"/>
      <c r="AG97" s="53"/>
    </row>
    <row r="98" spans="1:34" s="47" customFormat="1" ht="20.100000000000001" customHeight="1">
      <c r="A98" s="181" t="s">
        <v>234</v>
      </c>
      <c r="B98" s="182"/>
      <c r="C98" s="182"/>
      <c r="D98" s="182"/>
      <c r="E98" s="183"/>
      <c r="F98" s="102" t="s">
        <v>256</v>
      </c>
      <c r="G98" s="103"/>
      <c r="H98" s="103"/>
      <c r="I98" s="103"/>
      <c r="J98" s="103"/>
      <c r="K98" s="103"/>
      <c r="L98" s="103"/>
      <c r="M98" s="104"/>
      <c r="N98" s="102" t="s">
        <v>257</v>
      </c>
      <c r="O98" s="103"/>
      <c r="P98" s="103"/>
      <c r="Q98" s="103"/>
      <c r="R98" s="103"/>
      <c r="S98" s="103"/>
      <c r="T98" s="103"/>
      <c r="U98" s="103"/>
      <c r="V98" s="103"/>
      <c r="W98" s="103"/>
      <c r="X98" s="103"/>
      <c r="Y98" s="103"/>
      <c r="Z98" s="103"/>
      <c r="AA98" s="103"/>
      <c r="AB98" s="103"/>
      <c r="AC98" s="103"/>
      <c r="AD98" s="103"/>
      <c r="AE98" s="103"/>
      <c r="AF98" s="103"/>
      <c r="AG98" s="207"/>
    </row>
    <row r="99" spans="1:34" s="47" customFormat="1" ht="20.100000000000001" customHeight="1">
      <c r="A99" s="184"/>
      <c r="B99" s="185"/>
      <c r="C99" s="185"/>
      <c r="D99" s="185"/>
      <c r="E99" s="186"/>
      <c r="F99" s="177" t="s">
        <v>258</v>
      </c>
      <c r="G99" s="178"/>
      <c r="H99" s="178"/>
      <c r="I99" s="179"/>
      <c r="J99" s="334" t="s">
        <v>259</v>
      </c>
      <c r="K99" s="335"/>
      <c r="L99" s="335"/>
      <c r="M99" s="336"/>
      <c r="N99" s="334" t="s">
        <v>260</v>
      </c>
      <c r="O99" s="335"/>
      <c r="P99" s="335"/>
      <c r="Q99" s="335"/>
      <c r="R99" s="336"/>
      <c r="S99" s="128" t="s">
        <v>261</v>
      </c>
      <c r="T99" s="129"/>
      <c r="U99" s="129"/>
      <c r="V99" s="129"/>
      <c r="W99" s="129"/>
      <c r="X99" s="129"/>
      <c r="Y99" s="129"/>
      <c r="Z99" s="129"/>
      <c r="AA99" s="129"/>
      <c r="AB99" s="129"/>
      <c r="AC99" s="129"/>
      <c r="AD99" s="129"/>
      <c r="AE99" s="129"/>
      <c r="AF99" s="129"/>
      <c r="AG99" s="206"/>
    </row>
    <row r="100" spans="1:34" s="47" customFormat="1" ht="20.100000000000001" customHeight="1">
      <c r="A100" s="174" t="s">
        <v>262</v>
      </c>
      <c r="B100" s="175"/>
      <c r="C100" s="175"/>
      <c r="D100" s="175"/>
      <c r="E100" s="176"/>
      <c r="F100" s="95"/>
      <c r="G100" s="96"/>
      <c r="H100" s="96"/>
      <c r="I100" s="180"/>
      <c r="J100" s="337"/>
      <c r="K100" s="338"/>
      <c r="L100" s="338"/>
      <c r="M100" s="339"/>
      <c r="N100" s="337"/>
      <c r="O100" s="338"/>
      <c r="P100" s="338"/>
      <c r="Q100" s="338"/>
      <c r="R100" s="339"/>
      <c r="S100" s="128" t="s">
        <v>263</v>
      </c>
      <c r="T100" s="129"/>
      <c r="U100" s="129"/>
      <c r="V100" s="129"/>
      <c r="W100" s="130"/>
      <c r="X100" s="128" t="s">
        <v>264</v>
      </c>
      <c r="Y100" s="129"/>
      <c r="Z100" s="129"/>
      <c r="AA100" s="129"/>
      <c r="AB100" s="130"/>
      <c r="AC100" s="128" t="s">
        <v>265</v>
      </c>
      <c r="AD100" s="129"/>
      <c r="AE100" s="129"/>
      <c r="AF100" s="129"/>
      <c r="AG100" s="206"/>
    </row>
    <row r="101" spans="1:34" s="47" customFormat="1" ht="20.100000000000001" customHeight="1">
      <c r="A101" s="448">
        <v>30</v>
      </c>
      <c r="B101" s="449"/>
      <c r="C101" s="449"/>
      <c r="D101" s="449"/>
      <c r="E101" s="450"/>
      <c r="F101" s="200">
        <v>19214</v>
      </c>
      <c r="G101" s="201"/>
      <c r="H101" s="201"/>
      <c r="I101" s="201"/>
      <c r="J101" s="201">
        <v>50352</v>
      </c>
      <c r="K101" s="201"/>
      <c r="L101" s="201"/>
      <c r="M101" s="201"/>
      <c r="N101" s="208">
        <v>28871</v>
      </c>
      <c r="O101" s="208"/>
      <c r="P101" s="208"/>
      <c r="Q101" s="208"/>
      <c r="R101" s="208"/>
      <c r="S101" s="201">
        <v>69207</v>
      </c>
      <c r="T101" s="201"/>
      <c r="U101" s="201"/>
      <c r="V101" s="201"/>
      <c r="W101" s="201"/>
      <c r="X101" s="208">
        <v>33696</v>
      </c>
      <c r="Y101" s="208"/>
      <c r="Z101" s="208"/>
      <c r="AA101" s="208"/>
      <c r="AB101" s="208"/>
      <c r="AC101" s="208">
        <v>35511</v>
      </c>
      <c r="AD101" s="208"/>
      <c r="AE101" s="208"/>
      <c r="AF101" s="208"/>
      <c r="AG101" s="342"/>
    </row>
    <row r="102" spans="1:34" s="47" customFormat="1" ht="21" customHeight="1">
      <c r="A102" s="451">
        <v>31</v>
      </c>
      <c r="B102" s="452"/>
      <c r="C102" s="452"/>
      <c r="D102" s="452"/>
      <c r="E102" s="453"/>
      <c r="F102" s="211">
        <v>19455</v>
      </c>
      <c r="G102" s="212"/>
      <c r="H102" s="212"/>
      <c r="I102" s="212"/>
      <c r="J102" s="212">
        <v>50934</v>
      </c>
      <c r="K102" s="212"/>
      <c r="L102" s="212"/>
      <c r="M102" s="212"/>
      <c r="N102" s="204">
        <v>29368</v>
      </c>
      <c r="O102" s="204"/>
      <c r="P102" s="204"/>
      <c r="Q102" s="204"/>
      <c r="R102" s="204"/>
      <c r="S102" s="345">
        <v>69723</v>
      </c>
      <c r="T102" s="345"/>
      <c r="U102" s="345"/>
      <c r="V102" s="345"/>
      <c r="W102" s="345"/>
      <c r="X102" s="204">
        <v>33976</v>
      </c>
      <c r="Y102" s="204"/>
      <c r="Z102" s="204"/>
      <c r="AA102" s="204"/>
      <c r="AB102" s="204"/>
      <c r="AC102" s="204">
        <v>35747</v>
      </c>
      <c r="AD102" s="204"/>
      <c r="AE102" s="204"/>
      <c r="AF102" s="204"/>
      <c r="AG102" s="205"/>
    </row>
    <row r="103" spans="1:34" s="47" customFormat="1" ht="21" customHeight="1">
      <c r="A103" s="353">
        <v>2</v>
      </c>
      <c r="B103" s="354"/>
      <c r="C103" s="354"/>
      <c r="D103" s="354"/>
      <c r="E103" s="355"/>
      <c r="F103" s="369">
        <v>19752</v>
      </c>
      <c r="G103" s="340"/>
      <c r="H103" s="340"/>
      <c r="I103" s="340"/>
      <c r="J103" s="340">
        <v>51664</v>
      </c>
      <c r="K103" s="340"/>
      <c r="L103" s="340"/>
      <c r="M103" s="340"/>
      <c r="N103" s="340">
        <v>29815</v>
      </c>
      <c r="O103" s="340"/>
      <c r="P103" s="340"/>
      <c r="Q103" s="340"/>
      <c r="R103" s="340"/>
      <c r="S103" s="314">
        <f>X103+AC103</f>
        <v>70217</v>
      </c>
      <c r="T103" s="314"/>
      <c r="U103" s="314"/>
      <c r="V103" s="314"/>
      <c r="W103" s="314"/>
      <c r="X103" s="340">
        <v>34253</v>
      </c>
      <c r="Y103" s="340"/>
      <c r="Z103" s="340"/>
      <c r="AA103" s="340"/>
      <c r="AB103" s="340"/>
      <c r="AC103" s="340">
        <v>35964</v>
      </c>
      <c r="AD103" s="340"/>
      <c r="AE103" s="340"/>
      <c r="AF103" s="340"/>
      <c r="AG103" s="346"/>
    </row>
    <row r="104" spans="1:34" ht="14.25" customHeight="1">
      <c r="A104" s="60"/>
      <c r="B104" s="60"/>
      <c r="C104" s="60"/>
      <c r="D104" s="60"/>
      <c r="E104" s="60"/>
      <c r="F104" s="60"/>
      <c r="G104" s="60"/>
      <c r="H104" s="60"/>
      <c r="I104" s="60"/>
      <c r="J104" s="60"/>
      <c r="K104" s="60"/>
      <c r="L104" s="60"/>
      <c r="M104" s="60"/>
      <c r="N104" s="60"/>
      <c r="O104" s="60"/>
      <c r="P104" s="60"/>
      <c r="Q104" s="60"/>
      <c r="R104" s="60"/>
      <c r="S104" s="60"/>
      <c r="T104" s="60"/>
      <c r="U104" s="47"/>
      <c r="V104" s="47"/>
      <c r="W104" s="47"/>
      <c r="X104" s="47"/>
      <c r="Y104" s="60"/>
      <c r="Z104" s="60"/>
      <c r="AA104" s="60"/>
      <c r="AB104" s="55"/>
      <c r="AC104" s="55"/>
      <c r="AD104" s="55"/>
      <c r="AE104" s="55"/>
      <c r="AF104" s="55"/>
      <c r="AG104" s="55" t="s">
        <v>303</v>
      </c>
    </row>
    <row r="105" spans="1:34" s="47" customFormat="1" ht="20.100000000000001" customHeight="1">
      <c r="A105" s="63"/>
      <c r="B105" s="63"/>
      <c r="C105" s="63"/>
      <c r="D105" s="63"/>
      <c r="E105" s="63"/>
      <c r="F105" s="63"/>
      <c r="G105" s="63"/>
      <c r="H105" s="63"/>
      <c r="I105" s="63"/>
      <c r="J105" s="63"/>
      <c r="K105" s="63"/>
      <c r="L105" s="63"/>
      <c r="M105" s="63"/>
      <c r="N105" s="63"/>
      <c r="O105" s="63"/>
      <c r="P105" s="63"/>
      <c r="Q105" s="63"/>
      <c r="R105" s="63"/>
      <c r="S105" s="63"/>
      <c r="T105" s="63"/>
      <c r="U105" s="1"/>
      <c r="V105" s="1"/>
      <c r="W105" s="1"/>
      <c r="X105" s="1"/>
      <c r="Y105" s="1"/>
      <c r="Z105" s="1"/>
      <c r="AA105" s="1"/>
      <c r="AB105" s="1"/>
      <c r="AC105" s="4"/>
      <c r="AD105" s="4"/>
      <c r="AE105" s="4"/>
      <c r="AF105" s="4"/>
      <c r="AG105" s="4"/>
    </row>
    <row r="106" spans="1:34" s="47" customFormat="1" ht="15.95" customHeight="1">
      <c r="A106" s="45" t="s">
        <v>291</v>
      </c>
    </row>
    <row r="107" spans="1:34" s="47" customFormat="1" ht="20.100000000000001" customHeight="1">
      <c r="A107" s="59"/>
      <c r="B107" s="47" t="s">
        <v>255</v>
      </c>
      <c r="AD107" s="53"/>
      <c r="AE107" s="53"/>
      <c r="AF107" s="53"/>
      <c r="AG107" s="61" t="s">
        <v>266</v>
      </c>
      <c r="AH107" s="54"/>
    </row>
    <row r="108" spans="1:34" s="47" customFormat="1" ht="15.95" customHeight="1">
      <c r="A108" s="181" t="s">
        <v>234</v>
      </c>
      <c r="B108" s="182"/>
      <c r="C108" s="182"/>
      <c r="D108" s="182"/>
      <c r="E108" s="182"/>
      <c r="F108" s="182"/>
      <c r="G108" s="183"/>
      <c r="H108" s="102" t="s">
        <v>267</v>
      </c>
      <c r="I108" s="103"/>
      <c r="J108" s="103"/>
      <c r="K108" s="103"/>
      <c r="L108" s="103"/>
      <c r="M108" s="103"/>
      <c r="N108" s="103"/>
      <c r="O108" s="103"/>
      <c r="P108" s="103"/>
      <c r="Q108" s="103"/>
      <c r="R108" s="103"/>
      <c r="S108" s="103"/>
      <c r="T108" s="103"/>
      <c r="U108" s="103"/>
      <c r="V108" s="103"/>
      <c r="W108" s="103"/>
      <c r="X108" s="103"/>
      <c r="Y108" s="103"/>
      <c r="Z108" s="103"/>
      <c r="AA108" s="103"/>
      <c r="AB108" s="103"/>
      <c r="AC108" s="103"/>
      <c r="AD108" s="103"/>
      <c r="AE108" s="103"/>
      <c r="AF108" s="103"/>
      <c r="AG108" s="207"/>
      <c r="AH108" s="54"/>
    </row>
    <row r="109" spans="1:34" s="47" customFormat="1" ht="20.100000000000001" customHeight="1">
      <c r="A109" s="174" t="s">
        <v>262</v>
      </c>
      <c r="B109" s="175"/>
      <c r="C109" s="175"/>
      <c r="D109" s="175"/>
      <c r="E109" s="175"/>
      <c r="F109" s="175"/>
      <c r="G109" s="176"/>
      <c r="H109" s="128" t="s">
        <v>263</v>
      </c>
      <c r="I109" s="129"/>
      <c r="J109" s="129"/>
      <c r="K109" s="129"/>
      <c r="L109" s="129"/>
      <c r="M109" s="130"/>
      <c r="N109" s="128" t="s">
        <v>268</v>
      </c>
      <c r="O109" s="129"/>
      <c r="P109" s="129"/>
      <c r="Q109" s="129"/>
      <c r="R109" s="130"/>
      <c r="S109" s="128" t="s">
        <v>269</v>
      </c>
      <c r="T109" s="129"/>
      <c r="U109" s="129"/>
      <c r="V109" s="129"/>
      <c r="W109" s="130"/>
      <c r="X109" s="128" t="s">
        <v>270</v>
      </c>
      <c r="Y109" s="129"/>
      <c r="Z109" s="129"/>
      <c r="AA109" s="129"/>
      <c r="AB109" s="130"/>
      <c r="AC109" s="128" t="s">
        <v>271</v>
      </c>
      <c r="AD109" s="129"/>
      <c r="AE109" s="129"/>
      <c r="AF109" s="129"/>
      <c r="AG109" s="206"/>
      <c r="AH109" s="62"/>
    </row>
    <row r="110" spans="1:34" s="47" customFormat="1" ht="20.100000000000001" customHeight="1">
      <c r="A110" s="361">
        <v>30</v>
      </c>
      <c r="B110" s="362"/>
      <c r="C110" s="362"/>
      <c r="D110" s="362"/>
      <c r="E110" s="362"/>
      <c r="F110" s="362"/>
      <c r="G110" s="363"/>
      <c r="H110" s="352">
        <v>913</v>
      </c>
      <c r="I110" s="245"/>
      <c r="J110" s="245"/>
      <c r="K110" s="245"/>
      <c r="L110" s="245"/>
      <c r="M110" s="245"/>
      <c r="N110" s="245">
        <v>283</v>
      </c>
      <c r="O110" s="245"/>
      <c r="P110" s="245"/>
      <c r="Q110" s="245"/>
      <c r="R110" s="245"/>
      <c r="S110" s="245">
        <v>272</v>
      </c>
      <c r="T110" s="245"/>
      <c r="U110" s="245"/>
      <c r="V110" s="245"/>
      <c r="W110" s="245"/>
      <c r="X110" s="245">
        <v>51</v>
      </c>
      <c r="Y110" s="245"/>
      <c r="Z110" s="245"/>
      <c r="AA110" s="245"/>
      <c r="AB110" s="245"/>
      <c r="AC110" s="245">
        <v>307</v>
      </c>
      <c r="AD110" s="245"/>
      <c r="AE110" s="245"/>
      <c r="AF110" s="245"/>
      <c r="AG110" s="343"/>
      <c r="AH110" s="62"/>
    </row>
    <row r="111" spans="1:34" s="47" customFormat="1" ht="19.5" customHeight="1">
      <c r="A111" s="364">
        <v>31</v>
      </c>
      <c r="B111" s="365"/>
      <c r="C111" s="365"/>
      <c r="D111" s="365"/>
      <c r="E111" s="365"/>
      <c r="F111" s="365"/>
      <c r="G111" s="366"/>
      <c r="H111" s="218">
        <v>1024</v>
      </c>
      <c r="I111" s="219"/>
      <c r="J111" s="219"/>
      <c r="K111" s="219"/>
      <c r="L111" s="219"/>
      <c r="M111" s="219"/>
      <c r="N111" s="246">
        <v>306</v>
      </c>
      <c r="O111" s="246"/>
      <c r="P111" s="246"/>
      <c r="Q111" s="246"/>
      <c r="R111" s="246"/>
      <c r="S111" s="246">
        <v>288</v>
      </c>
      <c r="T111" s="246"/>
      <c r="U111" s="246"/>
      <c r="V111" s="246"/>
      <c r="W111" s="246"/>
      <c r="X111" s="246">
        <v>49</v>
      </c>
      <c r="Y111" s="246"/>
      <c r="Z111" s="246"/>
      <c r="AA111" s="246"/>
      <c r="AB111" s="246"/>
      <c r="AC111" s="246">
        <v>381</v>
      </c>
      <c r="AD111" s="246"/>
      <c r="AE111" s="246"/>
      <c r="AF111" s="246"/>
      <c r="AG111" s="331"/>
      <c r="AH111" s="62"/>
    </row>
    <row r="112" spans="1:34" s="47" customFormat="1" ht="19.5" customHeight="1">
      <c r="A112" s="348">
        <v>2</v>
      </c>
      <c r="B112" s="349"/>
      <c r="C112" s="349"/>
      <c r="D112" s="349"/>
      <c r="E112" s="349"/>
      <c r="F112" s="349"/>
      <c r="G112" s="350"/>
      <c r="H112" s="308">
        <f>SUM(N112:AG112)</f>
        <v>1093</v>
      </c>
      <c r="I112" s="309"/>
      <c r="J112" s="309"/>
      <c r="K112" s="309"/>
      <c r="L112" s="309"/>
      <c r="M112" s="309"/>
      <c r="N112" s="247">
        <v>285</v>
      </c>
      <c r="O112" s="247"/>
      <c r="P112" s="247"/>
      <c r="Q112" s="247"/>
      <c r="R112" s="247"/>
      <c r="S112" s="247">
        <v>324</v>
      </c>
      <c r="T112" s="247"/>
      <c r="U112" s="247"/>
      <c r="V112" s="247"/>
      <c r="W112" s="247"/>
      <c r="X112" s="247">
        <v>50</v>
      </c>
      <c r="Y112" s="247"/>
      <c r="Z112" s="247"/>
      <c r="AA112" s="247"/>
      <c r="AB112" s="247"/>
      <c r="AC112" s="247">
        <v>434</v>
      </c>
      <c r="AD112" s="247"/>
      <c r="AE112" s="247"/>
      <c r="AF112" s="247"/>
      <c r="AG112" s="344"/>
    </row>
    <row r="113" spans="1:36" ht="14.1" customHeight="1">
      <c r="A113" s="60"/>
      <c r="B113" s="60"/>
      <c r="C113" s="47"/>
      <c r="D113" s="47"/>
      <c r="E113" s="47"/>
      <c r="F113" s="47"/>
      <c r="G113" s="60"/>
      <c r="H113" s="60"/>
      <c r="I113" s="60"/>
      <c r="J113" s="47"/>
      <c r="K113" s="47"/>
      <c r="L113" s="47"/>
      <c r="M113" s="47"/>
      <c r="N113" s="47"/>
      <c r="O113" s="47"/>
      <c r="P113" s="47"/>
      <c r="Q113" s="47"/>
      <c r="R113" s="47"/>
      <c r="S113" s="47"/>
      <c r="T113" s="47"/>
      <c r="U113" s="47"/>
      <c r="V113" s="47"/>
      <c r="W113" s="47"/>
      <c r="X113" s="47"/>
      <c r="Y113" s="47"/>
      <c r="Z113" s="47"/>
      <c r="AA113" s="47"/>
      <c r="AB113" s="55"/>
      <c r="AC113" s="55"/>
      <c r="AD113" s="55"/>
      <c r="AE113" s="55"/>
      <c r="AF113" s="55"/>
      <c r="AG113" s="55" t="s">
        <v>254</v>
      </c>
    </row>
    <row r="114" spans="1:36" ht="20.100000000000001" customHeight="1">
      <c r="A114" s="63"/>
      <c r="B114" s="63"/>
      <c r="G114" s="63"/>
      <c r="H114" s="63"/>
      <c r="I114" s="63"/>
      <c r="AB114" s="4"/>
      <c r="AC114" s="4"/>
      <c r="AD114" s="4"/>
      <c r="AE114" s="4"/>
      <c r="AF114" s="4"/>
      <c r="AG114" s="4"/>
    </row>
    <row r="115" spans="1:36" ht="15.95" customHeight="1">
      <c r="A115" s="73" t="s">
        <v>54</v>
      </c>
      <c r="B115" s="64"/>
      <c r="C115" s="64"/>
      <c r="D115" s="64"/>
      <c r="E115" s="63"/>
      <c r="F115" s="63"/>
      <c r="G115" s="63"/>
      <c r="H115" s="63"/>
      <c r="I115" s="63"/>
      <c r="AB115" s="4"/>
      <c r="AC115" s="4"/>
      <c r="AD115" s="4"/>
      <c r="AE115" s="4"/>
      <c r="AF115" s="4"/>
      <c r="AG115" s="4"/>
    </row>
    <row r="116" spans="1:36" ht="14.25" customHeight="1">
      <c r="A116" s="25"/>
      <c r="B116" s="1" t="s">
        <v>331</v>
      </c>
      <c r="E116" s="63"/>
      <c r="F116" s="63"/>
      <c r="G116" s="63"/>
      <c r="H116" s="63"/>
      <c r="I116" s="63"/>
      <c r="AB116" s="28"/>
      <c r="AD116" s="28"/>
      <c r="AE116" s="28"/>
      <c r="AF116" s="28"/>
      <c r="AG116" s="28" t="s">
        <v>52</v>
      </c>
    </row>
    <row r="117" spans="1:36" ht="14.25" customHeight="1">
      <c r="A117" s="316" t="s">
        <v>36</v>
      </c>
      <c r="B117" s="317"/>
      <c r="C117" s="317"/>
      <c r="D117" s="317"/>
      <c r="E117" s="317"/>
      <c r="F117" s="317"/>
      <c r="G117" s="317"/>
      <c r="H117" s="313" t="s">
        <v>55</v>
      </c>
      <c r="I117" s="313"/>
      <c r="J117" s="313"/>
      <c r="K117" s="313"/>
      <c r="L117" s="313"/>
      <c r="M117" s="313"/>
      <c r="N117" s="313"/>
      <c r="O117" s="313"/>
      <c r="P117" s="313"/>
      <c r="Q117" s="313"/>
      <c r="R117" s="313"/>
      <c r="S117" s="313"/>
      <c r="T117" s="313"/>
      <c r="U117" s="313" t="s">
        <v>56</v>
      </c>
      <c r="V117" s="313"/>
      <c r="W117" s="313"/>
      <c r="X117" s="313"/>
      <c r="Y117" s="313"/>
      <c r="Z117" s="313"/>
      <c r="AA117" s="313"/>
      <c r="AB117" s="313"/>
      <c r="AC117" s="313"/>
      <c r="AD117" s="313"/>
      <c r="AE117" s="313"/>
      <c r="AF117" s="313"/>
      <c r="AG117" s="367"/>
      <c r="AJ117" s="13"/>
    </row>
    <row r="118" spans="1:36" ht="12.75" customHeight="1">
      <c r="A118" s="370" t="s">
        <v>57</v>
      </c>
      <c r="B118" s="371"/>
      <c r="C118" s="371"/>
      <c r="D118" s="371"/>
      <c r="E118" s="371"/>
      <c r="F118" s="371"/>
      <c r="G118" s="371"/>
      <c r="H118" s="312" t="s">
        <v>40</v>
      </c>
      <c r="I118" s="312"/>
      <c r="J118" s="312"/>
      <c r="K118" s="312"/>
      <c r="L118" s="312"/>
      <c r="M118" s="312" t="s">
        <v>41</v>
      </c>
      <c r="N118" s="312"/>
      <c r="O118" s="312"/>
      <c r="P118" s="312"/>
      <c r="Q118" s="312" t="s">
        <v>42</v>
      </c>
      <c r="R118" s="312"/>
      <c r="S118" s="312"/>
      <c r="T118" s="312"/>
      <c r="U118" s="312" t="s">
        <v>40</v>
      </c>
      <c r="V118" s="312"/>
      <c r="W118" s="312"/>
      <c r="X118" s="312"/>
      <c r="Y118" s="312"/>
      <c r="Z118" s="312" t="s">
        <v>41</v>
      </c>
      <c r="AA118" s="312"/>
      <c r="AB118" s="312"/>
      <c r="AC118" s="312"/>
      <c r="AD118" s="312" t="s">
        <v>42</v>
      </c>
      <c r="AE118" s="312"/>
      <c r="AF118" s="312"/>
      <c r="AG118" s="368"/>
      <c r="AJ118" s="13"/>
    </row>
    <row r="119" spans="1:36" ht="12.75" customHeight="1">
      <c r="A119" s="358" t="s">
        <v>230</v>
      </c>
      <c r="B119" s="359"/>
      <c r="C119" s="359"/>
      <c r="D119" s="359"/>
      <c r="E119" s="359"/>
      <c r="F119" s="359"/>
      <c r="G119" s="360"/>
      <c r="H119" s="310">
        <f>SUM(H120:L125,H129:L170)</f>
        <v>2973</v>
      </c>
      <c r="I119" s="311"/>
      <c r="J119" s="311"/>
      <c r="K119" s="311"/>
      <c r="L119" s="311"/>
      <c r="M119" s="311">
        <f>SUM(M120:P125,M129:P170)</f>
        <v>1561</v>
      </c>
      <c r="N119" s="311"/>
      <c r="O119" s="311"/>
      <c r="P119" s="311"/>
      <c r="Q119" s="311">
        <f>SUM(Q120:T125,Q129:T170)</f>
        <v>1412</v>
      </c>
      <c r="R119" s="311"/>
      <c r="S119" s="311"/>
      <c r="T119" s="311"/>
      <c r="U119" s="311">
        <f>SUM(U120:Y125,U129:Y170)</f>
        <v>2548</v>
      </c>
      <c r="V119" s="311"/>
      <c r="W119" s="311"/>
      <c r="X119" s="311"/>
      <c r="Y119" s="311"/>
      <c r="Z119" s="311">
        <f>SUM(Z120:AC125,Z129:AC170)</f>
        <v>1323</v>
      </c>
      <c r="AA119" s="311"/>
      <c r="AB119" s="311"/>
      <c r="AC119" s="311"/>
      <c r="AD119" s="311">
        <f>SUM(AD120:AG125,AD129:AG170)</f>
        <v>1225</v>
      </c>
      <c r="AE119" s="311"/>
      <c r="AF119" s="311"/>
      <c r="AG119" s="347"/>
      <c r="AJ119" s="13"/>
    </row>
    <row r="120" spans="1:36" ht="12.75" customHeight="1">
      <c r="A120" s="22"/>
      <c r="B120" s="142" t="s">
        <v>88</v>
      </c>
      <c r="C120" s="142"/>
      <c r="D120" s="142"/>
      <c r="E120" s="142"/>
      <c r="F120" s="142"/>
      <c r="G120" s="40"/>
      <c r="H120" s="163">
        <f>SUM(M120:T120)</f>
        <v>32</v>
      </c>
      <c r="I120" s="164"/>
      <c r="J120" s="164"/>
      <c r="K120" s="164"/>
      <c r="L120" s="164"/>
      <c r="M120" s="164">
        <v>22</v>
      </c>
      <c r="N120" s="164"/>
      <c r="O120" s="164"/>
      <c r="P120" s="164"/>
      <c r="Q120" s="164">
        <v>10</v>
      </c>
      <c r="R120" s="164"/>
      <c r="S120" s="164"/>
      <c r="T120" s="164"/>
      <c r="U120" s="164">
        <f>SUM(Z120:AG120)</f>
        <v>24</v>
      </c>
      <c r="V120" s="164"/>
      <c r="W120" s="164"/>
      <c r="X120" s="164"/>
      <c r="Y120" s="164"/>
      <c r="Z120" s="164">
        <v>17</v>
      </c>
      <c r="AA120" s="164"/>
      <c r="AB120" s="164"/>
      <c r="AC120" s="164"/>
      <c r="AD120" s="164">
        <v>7</v>
      </c>
      <c r="AE120" s="164"/>
      <c r="AF120" s="164"/>
      <c r="AG120" s="225"/>
      <c r="AJ120" s="13"/>
    </row>
    <row r="121" spans="1:36" ht="12.75" customHeight="1">
      <c r="A121" s="22"/>
      <c r="B121" s="142" t="s">
        <v>89</v>
      </c>
      <c r="C121" s="142"/>
      <c r="D121" s="142"/>
      <c r="E121" s="142"/>
      <c r="F121" s="142"/>
      <c r="G121" s="40"/>
      <c r="H121" s="163">
        <f t="shared" ref="H121:H123" si="9">SUM(M121:T121)</f>
        <v>4</v>
      </c>
      <c r="I121" s="164"/>
      <c r="J121" s="164"/>
      <c r="K121" s="164"/>
      <c r="L121" s="164"/>
      <c r="M121" s="164">
        <v>2</v>
      </c>
      <c r="N121" s="164"/>
      <c r="O121" s="164"/>
      <c r="P121" s="164"/>
      <c r="Q121" s="164">
        <v>2</v>
      </c>
      <c r="R121" s="164"/>
      <c r="S121" s="164"/>
      <c r="T121" s="164"/>
      <c r="U121" s="164">
        <f t="shared" ref="U121:U123" si="10">SUM(Z121:AG121)</f>
        <v>1</v>
      </c>
      <c r="V121" s="164"/>
      <c r="W121" s="164"/>
      <c r="X121" s="164"/>
      <c r="Y121" s="164"/>
      <c r="Z121" s="226" t="s">
        <v>296</v>
      </c>
      <c r="AA121" s="226"/>
      <c r="AB121" s="226"/>
      <c r="AC121" s="226"/>
      <c r="AD121" s="164">
        <v>1</v>
      </c>
      <c r="AE121" s="164"/>
      <c r="AF121" s="164"/>
      <c r="AG121" s="225"/>
    </row>
    <row r="122" spans="1:36" ht="12.75" customHeight="1">
      <c r="A122" s="22"/>
      <c r="B122" s="142" t="s">
        <v>90</v>
      </c>
      <c r="C122" s="142"/>
      <c r="D122" s="142"/>
      <c r="E122" s="142"/>
      <c r="F122" s="142"/>
      <c r="G122" s="40"/>
      <c r="H122" s="163">
        <f t="shared" si="9"/>
        <v>4</v>
      </c>
      <c r="I122" s="164"/>
      <c r="J122" s="164"/>
      <c r="K122" s="164"/>
      <c r="L122" s="164"/>
      <c r="M122" s="164">
        <v>2</v>
      </c>
      <c r="N122" s="164"/>
      <c r="O122" s="164"/>
      <c r="P122" s="164"/>
      <c r="Q122" s="164">
        <v>2</v>
      </c>
      <c r="R122" s="164"/>
      <c r="S122" s="164"/>
      <c r="T122" s="164"/>
      <c r="U122" s="164">
        <f t="shared" si="10"/>
        <v>4</v>
      </c>
      <c r="V122" s="164"/>
      <c r="W122" s="164"/>
      <c r="X122" s="164"/>
      <c r="Y122" s="164"/>
      <c r="Z122" s="164">
        <v>3</v>
      </c>
      <c r="AA122" s="164"/>
      <c r="AB122" s="164"/>
      <c r="AC122" s="164"/>
      <c r="AD122" s="164">
        <v>1</v>
      </c>
      <c r="AE122" s="164"/>
      <c r="AF122" s="164"/>
      <c r="AG122" s="225"/>
    </row>
    <row r="123" spans="1:36" ht="12.75" customHeight="1">
      <c r="A123" s="22"/>
      <c r="B123" s="142" t="s">
        <v>91</v>
      </c>
      <c r="C123" s="142"/>
      <c r="D123" s="142"/>
      <c r="E123" s="142"/>
      <c r="F123" s="142"/>
      <c r="G123" s="40"/>
      <c r="H123" s="163">
        <f t="shared" si="9"/>
        <v>17</v>
      </c>
      <c r="I123" s="164"/>
      <c r="J123" s="164"/>
      <c r="K123" s="164"/>
      <c r="L123" s="164"/>
      <c r="M123" s="164">
        <v>8</v>
      </c>
      <c r="N123" s="164"/>
      <c r="O123" s="164"/>
      <c r="P123" s="164"/>
      <c r="Q123" s="164">
        <v>9</v>
      </c>
      <c r="R123" s="164"/>
      <c r="S123" s="164"/>
      <c r="T123" s="164"/>
      <c r="U123" s="164">
        <f t="shared" si="10"/>
        <v>10</v>
      </c>
      <c r="V123" s="164"/>
      <c r="W123" s="164"/>
      <c r="X123" s="164"/>
      <c r="Y123" s="164"/>
      <c r="Z123" s="164">
        <v>7</v>
      </c>
      <c r="AA123" s="164"/>
      <c r="AB123" s="164"/>
      <c r="AC123" s="164"/>
      <c r="AD123" s="164">
        <v>3</v>
      </c>
      <c r="AE123" s="164"/>
      <c r="AF123" s="164"/>
      <c r="AG123" s="225"/>
      <c r="AJ123" s="13"/>
    </row>
    <row r="124" spans="1:36" ht="12.75" customHeight="1">
      <c r="A124" s="22"/>
      <c r="B124" s="142" t="s">
        <v>92</v>
      </c>
      <c r="C124" s="142"/>
      <c r="D124" s="142"/>
      <c r="E124" s="142"/>
      <c r="F124" s="142"/>
      <c r="G124" s="40"/>
      <c r="H124" s="249" t="s">
        <v>337</v>
      </c>
      <c r="I124" s="226"/>
      <c r="J124" s="226"/>
      <c r="K124" s="226"/>
      <c r="L124" s="226"/>
      <c r="M124" s="226" t="s">
        <v>296</v>
      </c>
      <c r="N124" s="226"/>
      <c r="O124" s="226"/>
      <c r="P124" s="226"/>
      <c r="Q124" s="226" t="s">
        <v>296</v>
      </c>
      <c r="R124" s="226"/>
      <c r="S124" s="226"/>
      <c r="T124" s="226"/>
      <c r="U124" s="226" t="s">
        <v>296</v>
      </c>
      <c r="V124" s="226"/>
      <c r="W124" s="226"/>
      <c r="X124" s="226"/>
      <c r="Y124" s="226"/>
      <c r="Z124" s="226" t="s">
        <v>296</v>
      </c>
      <c r="AA124" s="226"/>
      <c r="AB124" s="226"/>
      <c r="AC124" s="226"/>
      <c r="AD124" s="226" t="s">
        <v>296</v>
      </c>
      <c r="AE124" s="226"/>
      <c r="AF124" s="226"/>
      <c r="AG124" s="227"/>
      <c r="AI124" s="13"/>
    </row>
    <row r="125" spans="1:36" s="13" customFormat="1" ht="12.75" customHeight="1">
      <c r="A125" s="41"/>
      <c r="B125" s="217" t="s">
        <v>93</v>
      </c>
      <c r="C125" s="217"/>
      <c r="D125" s="217"/>
      <c r="E125" s="217"/>
      <c r="F125" s="217"/>
      <c r="G125" s="84"/>
      <c r="H125" s="373">
        <f>SUM(M125:T125)</f>
        <v>1</v>
      </c>
      <c r="I125" s="216"/>
      <c r="J125" s="216"/>
      <c r="K125" s="216"/>
      <c r="L125" s="216"/>
      <c r="M125" s="238" t="s">
        <v>296</v>
      </c>
      <c r="N125" s="238"/>
      <c r="O125" s="238"/>
      <c r="P125" s="238"/>
      <c r="Q125" s="216">
        <v>1</v>
      </c>
      <c r="R125" s="216"/>
      <c r="S125" s="216"/>
      <c r="T125" s="216"/>
      <c r="U125" s="216">
        <f>SUM(Z125:AG125)</f>
        <v>2</v>
      </c>
      <c r="V125" s="216"/>
      <c r="W125" s="216"/>
      <c r="X125" s="216"/>
      <c r="Y125" s="216"/>
      <c r="Z125" s="238" t="s">
        <v>296</v>
      </c>
      <c r="AA125" s="238"/>
      <c r="AB125" s="238"/>
      <c r="AC125" s="238"/>
      <c r="AD125" s="216">
        <v>2</v>
      </c>
      <c r="AE125" s="216"/>
      <c r="AF125" s="216"/>
      <c r="AG125" s="392"/>
    </row>
    <row r="126" spans="1:36" ht="14.25" customHeight="1">
      <c r="A126" s="5"/>
      <c r="B126" s="5" t="s">
        <v>274</v>
      </c>
      <c r="C126" s="9"/>
      <c r="D126" s="9"/>
      <c r="E126" s="9"/>
      <c r="F126" s="9"/>
      <c r="G126" s="5"/>
      <c r="H126" s="5"/>
      <c r="I126" s="65"/>
      <c r="J126" s="65"/>
      <c r="K126" s="65"/>
      <c r="L126" s="5"/>
      <c r="M126" s="5"/>
      <c r="N126" s="65"/>
      <c r="O126" s="65"/>
      <c r="P126" s="5"/>
      <c r="Q126" s="5"/>
      <c r="R126" s="65"/>
      <c r="S126" s="65"/>
      <c r="T126" s="5"/>
      <c r="U126" s="5"/>
      <c r="V126" s="65"/>
      <c r="W126" s="65"/>
      <c r="X126" s="65"/>
      <c r="Y126" s="5"/>
      <c r="Z126" s="5"/>
      <c r="AA126" s="65"/>
      <c r="AB126" s="65"/>
      <c r="AC126" s="5"/>
      <c r="AD126" s="5"/>
      <c r="AE126" s="65"/>
      <c r="AF126" s="65"/>
      <c r="AG126" s="19"/>
      <c r="AH126" s="13"/>
    </row>
    <row r="127" spans="1:36" ht="14.25" customHeight="1">
      <c r="A127" s="239" t="s">
        <v>36</v>
      </c>
      <c r="B127" s="240"/>
      <c r="C127" s="240"/>
      <c r="D127" s="240"/>
      <c r="E127" s="240"/>
      <c r="F127" s="240"/>
      <c r="G127" s="241"/>
      <c r="H127" s="250" t="s">
        <v>55</v>
      </c>
      <c r="I127" s="250"/>
      <c r="J127" s="250"/>
      <c r="K127" s="250"/>
      <c r="L127" s="250"/>
      <c r="M127" s="250"/>
      <c r="N127" s="250"/>
      <c r="O127" s="250"/>
      <c r="P127" s="250"/>
      <c r="Q127" s="250"/>
      <c r="R127" s="250"/>
      <c r="S127" s="250"/>
      <c r="T127" s="250"/>
      <c r="U127" s="250" t="s">
        <v>58</v>
      </c>
      <c r="V127" s="250"/>
      <c r="W127" s="250"/>
      <c r="X127" s="250"/>
      <c r="Y127" s="250"/>
      <c r="Z127" s="250"/>
      <c r="AA127" s="250"/>
      <c r="AB127" s="250"/>
      <c r="AC127" s="250"/>
      <c r="AD127" s="250"/>
      <c r="AE127" s="250"/>
      <c r="AF127" s="250"/>
      <c r="AG127" s="372"/>
    </row>
    <row r="128" spans="1:36" ht="12.75" customHeight="1">
      <c r="A128" s="242" t="s">
        <v>57</v>
      </c>
      <c r="B128" s="243"/>
      <c r="C128" s="243"/>
      <c r="D128" s="243"/>
      <c r="E128" s="243"/>
      <c r="F128" s="243"/>
      <c r="G128" s="244"/>
      <c r="H128" s="248" t="s">
        <v>40</v>
      </c>
      <c r="I128" s="248"/>
      <c r="J128" s="248"/>
      <c r="K128" s="248"/>
      <c r="L128" s="248"/>
      <c r="M128" s="248" t="s">
        <v>41</v>
      </c>
      <c r="N128" s="248"/>
      <c r="O128" s="248"/>
      <c r="P128" s="248"/>
      <c r="Q128" s="248" t="s">
        <v>42</v>
      </c>
      <c r="R128" s="248"/>
      <c r="S128" s="248"/>
      <c r="T128" s="248"/>
      <c r="U128" s="248" t="s">
        <v>40</v>
      </c>
      <c r="V128" s="248"/>
      <c r="W128" s="248"/>
      <c r="X128" s="248"/>
      <c r="Y128" s="248"/>
      <c r="Z128" s="248" t="s">
        <v>41</v>
      </c>
      <c r="AA128" s="248"/>
      <c r="AB128" s="248"/>
      <c r="AC128" s="248"/>
      <c r="AD128" s="248" t="s">
        <v>42</v>
      </c>
      <c r="AE128" s="248"/>
      <c r="AF128" s="248"/>
      <c r="AG128" s="391"/>
    </row>
    <row r="129" spans="1:33" ht="12.75" customHeight="1">
      <c r="A129" s="22"/>
      <c r="B129" s="142" t="s">
        <v>94</v>
      </c>
      <c r="C129" s="142"/>
      <c r="D129" s="142"/>
      <c r="E129" s="142"/>
      <c r="F129" s="142"/>
      <c r="G129" s="40"/>
      <c r="H129" s="163">
        <f>SUM(M129:T129)</f>
        <v>6</v>
      </c>
      <c r="I129" s="164"/>
      <c r="J129" s="164"/>
      <c r="K129" s="164"/>
      <c r="L129" s="164"/>
      <c r="M129" s="164">
        <v>3</v>
      </c>
      <c r="N129" s="164"/>
      <c r="O129" s="164"/>
      <c r="P129" s="164"/>
      <c r="Q129" s="164">
        <v>3</v>
      </c>
      <c r="R129" s="164"/>
      <c r="S129" s="164"/>
      <c r="T129" s="164"/>
      <c r="U129" s="393">
        <f>SUM(Z129:AG129)</f>
        <v>3</v>
      </c>
      <c r="V129" s="393"/>
      <c r="W129" s="393"/>
      <c r="X129" s="393"/>
      <c r="Y129" s="393"/>
      <c r="Z129" s="164">
        <v>3</v>
      </c>
      <c r="AA129" s="164"/>
      <c r="AB129" s="164"/>
      <c r="AC129" s="164"/>
      <c r="AD129" s="226" t="s">
        <v>296</v>
      </c>
      <c r="AE129" s="226"/>
      <c r="AF129" s="226"/>
      <c r="AG129" s="227"/>
    </row>
    <row r="130" spans="1:33" ht="12.75" customHeight="1">
      <c r="A130" s="22"/>
      <c r="B130" s="142" t="s">
        <v>95</v>
      </c>
      <c r="C130" s="142"/>
      <c r="D130" s="142"/>
      <c r="E130" s="142"/>
      <c r="F130" s="142"/>
      <c r="G130" s="40"/>
      <c r="H130" s="163">
        <f>SUM(M130:T130)</f>
        <v>17</v>
      </c>
      <c r="I130" s="164"/>
      <c r="J130" s="164"/>
      <c r="K130" s="164"/>
      <c r="L130" s="164"/>
      <c r="M130" s="164">
        <v>7</v>
      </c>
      <c r="N130" s="164"/>
      <c r="O130" s="164"/>
      <c r="P130" s="164"/>
      <c r="Q130" s="164">
        <v>10</v>
      </c>
      <c r="R130" s="164"/>
      <c r="S130" s="164"/>
      <c r="T130" s="164"/>
      <c r="U130" s="164">
        <f>SUM(Z130:AG130)</f>
        <v>19</v>
      </c>
      <c r="V130" s="164"/>
      <c r="W130" s="164"/>
      <c r="X130" s="164"/>
      <c r="Y130" s="164"/>
      <c r="Z130" s="164">
        <v>11</v>
      </c>
      <c r="AA130" s="164"/>
      <c r="AB130" s="164"/>
      <c r="AC130" s="164"/>
      <c r="AD130" s="164">
        <v>8</v>
      </c>
      <c r="AE130" s="164"/>
      <c r="AF130" s="164"/>
      <c r="AG130" s="225"/>
    </row>
    <row r="131" spans="1:33" ht="12.75" customHeight="1">
      <c r="A131" s="22"/>
      <c r="B131" s="142" t="s">
        <v>96</v>
      </c>
      <c r="C131" s="142"/>
      <c r="D131" s="142"/>
      <c r="E131" s="142"/>
      <c r="F131" s="142"/>
      <c r="G131" s="40"/>
      <c r="H131" s="163">
        <f t="shared" ref="H131:H170" si="11">SUM(M131:T131)</f>
        <v>12</v>
      </c>
      <c r="I131" s="164"/>
      <c r="J131" s="164"/>
      <c r="K131" s="164"/>
      <c r="L131" s="164"/>
      <c r="M131" s="164">
        <v>8</v>
      </c>
      <c r="N131" s="164"/>
      <c r="O131" s="164"/>
      <c r="P131" s="164"/>
      <c r="Q131" s="164">
        <v>4</v>
      </c>
      <c r="R131" s="164"/>
      <c r="S131" s="164"/>
      <c r="T131" s="164"/>
      <c r="U131" s="164">
        <f t="shared" ref="U131:U170" si="12">SUM(Z131:AG131)</f>
        <v>4</v>
      </c>
      <c r="V131" s="164"/>
      <c r="W131" s="164"/>
      <c r="X131" s="164"/>
      <c r="Y131" s="164"/>
      <c r="Z131" s="164">
        <v>1</v>
      </c>
      <c r="AA131" s="164"/>
      <c r="AB131" s="164"/>
      <c r="AC131" s="164"/>
      <c r="AD131" s="164">
        <v>3</v>
      </c>
      <c r="AE131" s="164"/>
      <c r="AF131" s="164"/>
      <c r="AG131" s="225"/>
    </row>
    <row r="132" spans="1:33" ht="12.75" customHeight="1">
      <c r="A132" s="22"/>
      <c r="B132" s="142" t="s">
        <v>97</v>
      </c>
      <c r="C132" s="142"/>
      <c r="D132" s="142"/>
      <c r="E132" s="142"/>
      <c r="F132" s="142"/>
      <c r="G132" s="40"/>
      <c r="H132" s="163">
        <f t="shared" si="11"/>
        <v>7</v>
      </c>
      <c r="I132" s="164"/>
      <c r="J132" s="164"/>
      <c r="K132" s="164"/>
      <c r="L132" s="164"/>
      <c r="M132" s="164">
        <v>4</v>
      </c>
      <c r="N132" s="164"/>
      <c r="O132" s="164"/>
      <c r="P132" s="164"/>
      <c r="Q132" s="164">
        <v>3</v>
      </c>
      <c r="R132" s="164"/>
      <c r="S132" s="164"/>
      <c r="T132" s="164"/>
      <c r="U132" s="164">
        <f t="shared" si="12"/>
        <v>3</v>
      </c>
      <c r="V132" s="164"/>
      <c r="W132" s="164"/>
      <c r="X132" s="164"/>
      <c r="Y132" s="164"/>
      <c r="Z132" s="164">
        <v>2</v>
      </c>
      <c r="AA132" s="164"/>
      <c r="AB132" s="164"/>
      <c r="AC132" s="164"/>
      <c r="AD132" s="164">
        <v>1</v>
      </c>
      <c r="AE132" s="164"/>
      <c r="AF132" s="164"/>
      <c r="AG132" s="225"/>
    </row>
    <row r="133" spans="1:33" ht="12.75" customHeight="1">
      <c r="A133" s="22"/>
      <c r="B133" s="142" t="s">
        <v>98</v>
      </c>
      <c r="C133" s="142"/>
      <c r="D133" s="142"/>
      <c r="E133" s="142"/>
      <c r="F133" s="142"/>
      <c r="G133" s="40"/>
      <c r="H133" s="163">
        <f t="shared" si="11"/>
        <v>40</v>
      </c>
      <c r="I133" s="164"/>
      <c r="J133" s="164"/>
      <c r="K133" s="164"/>
      <c r="L133" s="164"/>
      <c r="M133" s="164">
        <v>21</v>
      </c>
      <c r="N133" s="164"/>
      <c r="O133" s="164"/>
      <c r="P133" s="164"/>
      <c r="Q133" s="164">
        <v>19</v>
      </c>
      <c r="R133" s="164"/>
      <c r="S133" s="164"/>
      <c r="T133" s="164"/>
      <c r="U133" s="164">
        <f t="shared" si="12"/>
        <v>43</v>
      </c>
      <c r="V133" s="164"/>
      <c r="W133" s="164"/>
      <c r="X133" s="164"/>
      <c r="Y133" s="164"/>
      <c r="Z133" s="164">
        <v>23</v>
      </c>
      <c r="AA133" s="164"/>
      <c r="AB133" s="164"/>
      <c r="AC133" s="164"/>
      <c r="AD133" s="164">
        <v>20</v>
      </c>
      <c r="AE133" s="164"/>
      <c r="AF133" s="164"/>
      <c r="AG133" s="225"/>
    </row>
    <row r="134" spans="1:33" ht="12.75" customHeight="1">
      <c r="A134" s="22"/>
      <c r="B134" s="142" t="s">
        <v>99</v>
      </c>
      <c r="C134" s="142"/>
      <c r="D134" s="142"/>
      <c r="E134" s="142"/>
      <c r="F134" s="142"/>
      <c r="G134" s="40"/>
      <c r="H134" s="163">
        <f t="shared" si="11"/>
        <v>25</v>
      </c>
      <c r="I134" s="164"/>
      <c r="J134" s="164"/>
      <c r="K134" s="164"/>
      <c r="L134" s="164"/>
      <c r="M134" s="164">
        <v>14</v>
      </c>
      <c r="N134" s="164"/>
      <c r="O134" s="164"/>
      <c r="P134" s="164"/>
      <c r="Q134" s="164">
        <v>11</v>
      </c>
      <c r="R134" s="164"/>
      <c r="S134" s="164"/>
      <c r="T134" s="164"/>
      <c r="U134" s="164">
        <f t="shared" si="12"/>
        <v>38</v>
      </c>
      <c r="V134" s="164"/>
      <c r="W134" s="164"/>
      <c r="X134" s="164"/>
      <c r="Y134" s="164"/>
      <c r="Z134" s="164">
        <v>20</v>
      </c>
      <c r="AA134" s="164"/>
      <c r="AB134" s="164"/>
      <c r="AC134" s="164"/>
      <c r="AD134" s="164">
        <v>18</v>
      </c>
      <c r="AE134" s="164"/>
      <c r="AF134" s="164"/>
      <c r="AG134" s="225"/>
    </row>
    <row r="135" spans="1:33" ht="12.75" customHeight="1">
      <c r="A135" s="22"/>
      <c r="B135" s="142" t="s">
        <v>100</v>
      </c>
      <c r="C135" s="142"/>
      <c r="D135" s="142"/>
      <c r="E135" s="142"/>
      <c r="F135" s="142"/>
      <c r="G135" s="40"/>
      <c r="H135" s="163">
        <f t="shared" si="11"/>
        <v>88</v>
      </c>
      <c r="I135" s="164"/>
      <c r="J135" s="164"/>
      <c r="K135" s="164"/>
      <c r="L135" s="164"/>
      <c r="M135" s="164">
        <v>52</v>
      </c>
      <c r="N135" s="164"/>
      <c r="O135" s="164"/>
      <c r="P135" s="164"/>
      <c r="Q135" s="164">
        <v>36</v>
      </c>
      <c r="R135" s="164"/>
      <c r="S135" s="164"/>
      <c r="T135" s="164"/>
      <c r="U135" s="164">
        <f t="shared" si="12"/>
        <v>176</v>
      </c>
      <c r="V135" s="164"/>
      <c r="W135" s="164"/>
      <c r="X135" s="164"/>
      <c r="Y135" s="164"/>
      <c r="Z135" s="164">
        <v>99</v>
      </c>
      <c r="AA135" s="164"/>
      <c r="AB135" s="164"/>
      <c r="AC135" s="164"/>
      <c r="AD135" s="164">
        <v>77</v>
      </c>
      <c r="AE135" s="164"/>
      <c r="AF135" s="164"/>
      <c r="AG135" s="225"/>
    </row>
    <row r="136" spans="1:33" ht="12.75" customHeight="1">
      <c r="A136" s="22"/>
      <c r="B136" s="142" t="s">
        <v>101</v>
      </c>
      <c r="C136" s="142"/>
      <c r="D136" s="142"/>
      <c r="E136" s="142"/>
      <c r="F136" s="142"/>
      <c r="G136" s="40"/>
      <c r="H136" s="163">
        <f t="shared" si="11"/>
        <v>74</v>
      </c>
      <c r="I136" s="164"/>
      <c r="J136" s="164"/>
      <c r="K136" s="164"/>
      <c r="L136" s="164"/>
      <c r="M136" s="164">
        <v>44</v>
      </c>
      <c r="N136" s="164"/>
      <c r="O136" s="164"/>
      <c r="P136" s="164"/>
      <c r="Q136" s="164">
        <v>30</v>
      </c>
      <c r="R136" s="164"/>
      <c r="S136" s="164"/>
      <c r="T136" s="164"/>
      <c r="U136" s="164">
        <f t="shared" si="12"/>
        <v>71</v>
      </c>
      <c r="V136" s="164"/>
      <c r="W136" s="164"/>
      <c r="X136" s="164"/>
      <c r="Y136" s="164"/>
      <c r="Z136" s="164">
        <v>41</v>
      </c>
      <c r="AA136" s="164"/>
      <c r="AB136" s="164"/>
      <c r="AC136" s="164"/>
      <c r="AD136" s="164">
        <v>30</v>
      </c>
      <c r="AE136" s="164"/>
      <c r="AF136" s="164"/>
      <c r="AG136" s="225"/>
    </row>
    <row r="137" spans="1:33" ht="12.75" customHeight="1">
      <c r="A137" s="22"/>
      <c r="B137" s="142" t="s">
        <v>102</v>
      </c>
      <c r="C137" s="142"/>
      <c r="D137" s="142"/>
      <c r="E137" s="142"/>
      <c r="F137" s="142"/>
      <c r="G137" s="40"/>
      <c r="H137" s="163">
        <f t="shared" si="11"/>
        <v>18</v>
      </c>
      <c r="I137" s="164"/>
      <c r="J137" s="164"/>
      <c r="K137" s="164"/>
      <c r="L137" s="164"/>
      <c r="M137" s="164">
        <v>10</v>
      </c>
      <c r="N137" s="164"/>
      <c r="O137" s="164"/>
      <c r="P137" s="164"/>
      <c r="Q137" s="164">
        <v>8</v>
      </c>
      <c r="R137" s="164"/>
      <c r="S137" s="164"/>
      <c r="T137" s="164"/>
      <c r="U137" s="164">
        <f t="shared" si="12"/>
        <v>2</v>
      </c>
      <c r="V137" s="164"/>
      <c r="W137" s="164"/>
      <c r="X137" s="164"/>
      <c r="Y137" s="164"/>
      <c r="Z137" s="164">
        <v>2</v>
      </c>
      <c r="AA137" s="164"/>
      <c r="AB137" s="164"/>
      <c r="AC137" s="164"/>
      <c r="AD137" s="226" t="s">
        <v>296</v>
      </c>
      <c r="AE137" s="226"/>
      <c r="AF137" s="226"/>
      <c r="AG137" s="227"/>
    </row>
    <row r="138" spans="1:33" ht="12.75" customHeight="1">
      <c r="A138" s="22"/>
      <c r="B138" s="142" t="s">
        <v>103</v>
      </c>
      <c r="C138" s="142"/>
      <c r="D138" s="142"/>
      <c r="E138" s="142"/>
      <c r="F138" s="142"/>
      <c r="G138" s="40"/>
      <c r="H138" s="163">
        <f t="shared" si="11"/>
        <v>11</v>
      </c>
      <c r="I138" s="164"/>
      <c r="J138" s="164"/>
      <c r="K138" s="164"/>
      <c r="L138" s="164"/>
      <c r="M138" s="164">
        <v>10</v>
      </c>
      <c r="N138" s="164"/>
      <c r="O138" s="164"/>
      <c r="P138" s="164"/>
      <c r="Q138" s="164">
        <v>1</v>
      </c>
      <c r="R138" s="164"/>
      <c r="S138" s="164"/>
      <c r="T138" s="164"/>
      <c r="U138" s="164">
        <f t="shared" si="12"/>
        <v>8</v>
      </c>
      <c r="V138" s="164"/>
      <c r="W138" s="164"/>
      <c r="X138" s="164"/>
      <c r="Y138" s="164"/>
      <c r="Z138" s="164">
        <v>4</v>
      </c>
      <c r="AA138" s="164"/>
      <c r="AB138" s="164"/>
      <c r="AC138" s="164"/>
      <c r="AD138" s="164">
        <v>4</v>
      </c>
      <c r="AE138" s="164"/>
      <c r="AF138" s="164"/>
      <c r="AG138" s="225"/>
    </row>
    <row r="139" spans="1:33" ht="12.75" customHeight="1">
      <c r="A139" s="22"/>
      <c r="B139" s="142" t="s">
        <v>104</v>
      </c>
      <c r="C139" s="142"/>
      <c r="D139" s="142"/>
      <c r="E139" s="142"/>
      <c r="F139" s="142"/>
      <c r="G139" s="40"/>
      <c r="H139" s="163">
        <f t="shared" si="11"/>
        <v>20</v>
      </c>
      <c r="I139" s="164"/>
      <c r="J139" s="164"/>
      <c r="K139" s="164"/>
      <c r="L139" s="164"/>
      <c r="M139" s="164">
        <v>12</v>
      </c>
      <c r="N139" s="164"/>
      <c r="O139" s="164"/>
      <c r="P139" s="164"/>
      <c r="Q139" s="164">
        <v>8</v>
      </c>
      <c r="R139" s="164"/>
      <c r="S139" s="164"/>
      <c r="T139" s="164"/>
      <c r="U139" s="164">
        <f t="shared" si="12"/>
        <v>13</v>
      </c>
      <c r="V139" s="164"/>
      <c r="W139" s="164"/>
      <c r="X139" s="164"/>
      <c r="Y139" s="164"/>
      <c r="Z139" s="164">
        <v>5</v>
      </c>
      <c r="AA139" s="164"/>
      <c r="AB139" s="164"/>
      <c r="AC139" s="164"/>
      <c r="AD139" s="164">
        <v>8</v>
      </c>
      <c r="AE139" s="164"/>
      <c r="AF139" s="164"/>
      <c r="AG139" s="225"/>
    </row>
    <row r="140" spans="1:33" ht="12.75" customHeight="1">
      <c r="A140" s="22"/>
      <c r="B140" s="142" t="s">
        <v>105</v>
      </c>
      <c r="C140" s="142"/>
      <c r="D140" s="142"/>
      <c r="E140" s="142"/>
      <c r="F140" s="142"/>
      <c r="G140" s="40"/>
      <c r="H140" s="163">
        <f t="shared" si="11"/>
        <v>13</v>
      </c>
      <c r="I140" s="164"/>
      <c r="J140" s="164"/>
      <c r="K140" s="164"/>
      <c r="L140" s="164"/>
      <c r="M140" s="164">
        <v>8</v>
      </c>
      <c r="N140" s="164"/>
      <c r="O140" s="164"/>
      <c r="P140" s="164"/>
      <c r="Q140" s="164">
        <v>5</v>
      </c>
      <c r="R140" s="164"/>
      <c r="S140" s="164"/>
      <c r="T140" s="164"/>
      <c r="U140" s="164">
        <f t="shared" si="12"/>
        <v>7</v>
      </c>
      <c r="V140" s="164"/>
      <c r="W140" s="164"/>
      <c r="X140" s="164"/>
      <c r="Y140" s="164"/>
      <c r="Z140" s="164">
        <v>5</v>
      </c>
      <c r="AA140" s="164"/>
      <c r="AB140" s="164"/>
      <c r="AC140" s="164"/>
      <c r="AD140" s="164">
        <v>2</v>
      </c>
      <c r="AE140" s="164"/>
      <c r="AF140" s="164"/>
      <c r="AG140" s="225"/>
    </row>
    <row r="141" spans="1:33" ht="12.75" customHeight="1">
      <c r="A141" s="22"/>
      <c r="B141" s="142" t="s">
        <v>106</v>
      </c>
      <c r="C141" s="142"/>
      <c r="D141" s="142"/>
      <c r="E141" s="142"/>
      <c r="F141" s="142"/>
      <c r="G141" s="40"/>
      <c r="H141" s="163">
        <f t="shared" si="11"/>
        <v>5</v>
      </c>
      <c r="I141" s="164"/>
      <c r="J141" s="164"/>
      <c r="K141" s="164"/>
      <c r="L141" s="164"/>
      <c r="M141" s="164">
        <v>2</v>
      </c>
      <c r="N141" s="164"/>
      <c r="O141" s="164"/>
      <c r="P141" s="164"/>
      <c r="Q141" s="164">
        <v>3</v>
      </c>
      <c r="R141" s="164"/>
      <c r="S141" s="164"/>
      <c r="T141" s="164"/>
      <c r="U141" s="164">
        <f t="shared" si="12"/>
        <v>5</v>
      </c>
      <c r="V141" s="164"/>
      <c r="W141" s="164"/>
      <c r="X141" s="164"/>
      <c r="Y141" s="164"/>
      <c r="Z141" s="164">
        <v>4</v>
      </c>
      <c r="AA141" s="164"/>
      <c r="AB141" s="164"/>
      <c r="AC141" s="164"/>
      <c r="AD141" s="164">
        <v>1</v>
      </c>
      <c r="AE141" s="164"/>
      <c r="AF141" s="164"/>
      <c r="AG141" s="225"/>
    </row>
    <row r="142" spans="1:33" ht="12.75" customHeight="1">
      <c r="A142" s="22"/>
      <c r="B142" s="142" t="s">
        <v>107</v>
      </c>
      <c r="C142" s="142"/>
      <c r="D142" s="142"/>
      <c r="E142" s="142"/>
      <c r="F142" s="142"/>
      <c r="G142" s="40"/>
      <c r="H142" s="163">
        <f t="shared" si="11"/>
        <v>9</v>
      </c>
      <c r="I142" s="164"/>
      <c r="J142" s="164"/>
      <c r="K142" s="164"/>
      <c r="L142" s="164"/>
      <c r="M142" s="164">
        <v>6</v>
      </c>
      <c r="N142" s="164"/>
      <c r="O142" s="164"/>
      <c r="P142" s="164"/>
      <c r="Q142" s="164">
        <v>3</v>
      </c>
      <c r="R142" s="164"/>
      <c r="S142" s="164"/>
      <c r="T142" s="164"/>
      <c r="U142" s="164">
        <f t="shared" si="12"/>
        <v>6</v>
      </c>
      <c r="V142" s="164"/>
      <c r="W142" s="164"/>
      <c r="X142" s="164"/>
      <c r="Y142" s="164"/>
      <c r="Z142" s="164">
        <v>5</v>
      </c>
      <c r="AA142" s="164"/>
      <c r="AB142" s="164"/>
      <c r="AC142" s="164"/>
      <c r="AD142" s="164">
        <v>1</v>
      </c>
      <c r="AE142" s="164"/>
      <c r="AF142" s="164"/>
      <c r="AG142" s="225"/>
    </row>
    <row r="143" spans="1:33" ht="12.75" customHeight="1">
      <c r="A143" s="22"/>
      <c r="B143" s="142" t="s">
        <v>108</v>
      </c>
      <c r="C143" s="142"/>
      <c r="D143" s="142"/>
      <c r="E143" s="142"/>
      <c r="F143" s="142"/>
      <c r="G143" s="40"/>
      <c r="H143" s="163">
        <f t="shared" si="11"/>
        <v>9</v>
      </c>
      <c r="I143" s="164"/>
      <c r="J143" s="164"/>
      <c r="K143" s="164"/>
      <c r="L143" s="164"/>
      <c r="M143" s="164">
        <v>6</v>
      </c>
      <c r="N143" s="164"/>
      <c r="O143" s="164"/>
      <c r="P143" s="164"/>
      <c r="Q143" s="164">
        <v>3</v>
      </c>
      <c r="R143" s="164"/>
      <c r="S143" s="164"/>
      <c r="T143" s="164"/>
      <c r="U143" s="164">
        <f t="shared" si="12"/>
        <v>12</v>
      </c>
      <c r="V143" s="164"/>
      <c r="W143" s="164"/>
      <c r="X143" s="164"/>
      <c r="Y143" s="164"/>
      <c r="Z143" s="164">
        <v>9</v>
      </c>
      <c r="AA143" s="164"/>
      <c r="AB143" s="164"/>
      <c r="AC143" s="164"/>
      <c r="AD143" s="164">
        <v>3</v>
      </c>
      <c r="AE143" s="164"/>
      <c r="AF143" s="164"/>
      <c r="AG143" s="225"/>
    </row>
    <row r="144" spans="1:33" ht="12.75" customHeight="1">
      <c r="A144" s="22"/>
      <c r="B144" s="142" t="s">
        <v>109</v>
      </c>
      <c r="C144" s="142"/>
      <c r="D144" s="142"/>
      <c r="E144" s="142"/>
      <c r="F144" s="142"/>
      <c r="G144" s="40"/>
      <c r="H144" s="163">
        <f t="shared" si="11"/>
        <v>33</v>
      </c>
      <c r="I144" s="164"/>
      <c r="J144" s="164"/>
      <c r="K144" s="164"/>
      <c r="L144" s="164"/>
      <c r="M144" s="164">
        <v>18</v>
      </c>
      <c r="N144" s="164"/>
      <c r="O144" s="164"/>
      <c r="P144" s="164"/>
      <c r="Q144" s="164">
        <v>15</v>
      </c>
      <c r="R144" s="164"/>
      <c r="S144" s="164"/>
      <c r="T144" s="164"/>
      <c r="U144" s="164">
        <f t="shared" si="12"/>
        <v>20</v>
      </c>
      <c r="V144" s="164"/>
      <c r="W144" s="164"/>
      <c r="X144" s="164"/>
      <c r="Y144" s="164"/>
      <c r="Z144" s="164">
        <v>12</v>
      </c>
      <c r="AA144" s="164"/>
      <c r="AB144" s="164"/>
      <c r="AC144" s="164"/>
      <c r="AD144" s="164">
        <v>8</v>
      </c>
      <c r="AE144" s="164"/>
      <c r="AF144" s="164"/>
      <c r="AG144" s="225"/>
    </row>
    <row r="145" spans="1:33" ht="12.75" customHeight="1">
      <c r="A145" s="22"/>
      <c r="B145" s="142" t="s">
        <v>110</v>
      </c>
      <c r="C145" s="142"/>
      <c r="D145" s="142"/>
      <c r="E145" s="142"/>
      <c r="F145" s="142"/>
      <c r="G145" s="40"/>
      <c r="H145" s="163">
        <f t="shared" si="11"/>
        <v>87</v>
      </c>
      <c r="I145" s="164"/>
      <c r="J145" s="164"/>
      <c r="K145" s="164"/>
      <c r="L145" s="164"/>
      <c r="M145" s="164">
        <v>54</v>
      </c>
      <c r="N145" s="164"/>
      <c r="O145" s="164"/>
      <c r="P145" s="164"/>
      <c r="Q145" s="164">
        <v>33</v>
      </c>
      <c r="R145" s="164"/>
      <c r="S145" s="164"/>
      <c r="T145" s="164"/>
      <c r="U145" s="164">
        <f t="shared" si="12"/>
        <v>77</v>
      </c>
      <c r="V145" s="164"/>
      <c r="W145" s="164"/>
      <c r="X145" s="164"/>
      <c r="Y145" s="164"/>
      <c r="Z145" s="164">
        <v>43</v>
      </c>
      <c r="AA145" s="164"/>
      <c r="AB145" s="164"/>
      <c r="AC145" s="164"/>
      <c r="AD145" s="164">
        <v>34</v>
      </c>
      <c r="AE145" s="164"/>
      <c r="AF145" s="164"/>
      <c r="AG145" s="225"/>
    </row>
    <row r="146" spans="1:33" ht="12.75" customHeight="1">
      <c r="A146" s="22"/>
      <c r="B146" s="142" t="s">
        <v>111</v>
      </c>
      <c r="C146" s="142"/>
      <c r="D146" s="142"/>
      <c r="E146" s="142"/>
      <c r="F146" s="142"/>
      <c r="G146" s="40"/>
      <c r="H146" s="163">
        <f t="shared" si="11"/>
        <v>30</v>
      </c>
      <c r="I146" s="164"/>
      <c r="J146" s="164"/>
      <c r="K146" s="164"/>
      <c r="L146" s="164"/>
      <c r="M146" s="164">
        <v>15</v>
      </c>
      <c r="N146" s="164"/>
      <c r="O146" s="164"/>
      <c r="P146" s="164"/>
      <c r="Q146" s="164">
        <v>15</v>
      </c>
      <c r="R146" s="164"/>
      <c r="S146" s="164"/>
      <c r="T146" s="164"/>
      <c r="U146" s="164">
        <f t="shared" si="12"/>
        <v>17</v>
      </c>
      <c r="V146" s="164"/>
      <c r="W146" s="164"/>
      <c r="X146" s="164"/>
      <c r="Y146" s="164"/>
      <c r="Z146" s="164">
        <v>7</v>
      </c>
      <c r="AA146" s="164"/>
      <c r="AB146" s="164"/>
      <c r="AC146" s="164"/>
      <c r="AD146" s="164">
        <v>10</v>
      </c>
      <c r="AE146" s="164"/>
      <c r="AF146" s="164"/>
      <c r="AG146" s="225"/>
    </row>
    <row r="147" spans="1:33" ht="12.75" customHeight="1">
      <c r="A147" s="22"/>
      <c r="B147" s="142" t="s">
        <v>112</v>
      </c>
      <c r="C147" s="142"/>
      <c r="D147" s="142"/>
      <c r="E147" s="142"/>
      <c r="F147" s="142"/>
      <c r="G147" s="40"/>
      <c r="H147" s="163">
        <f t="shared" si="11"/>
        <v>101</v>
      </c>
      <c r="I147" s="164"/>
      <c r="J147" s="164"/>
      <c r="K147" s="164"/>
      <c r="L147" s="164"/>
      <c r="M147" s="164">
        <v>52</v>
      </c>
      <c r="N147" s="164"/>
      <c r="O147" s="164"/>
      <c r="P147" s="164"/>
      <c r="Q147" s="164">
        <v>49</v>
      </c>
      <c r="R147" s="164"/>
      <c r="S147" s="164"/>
      <c r="T147" s="164"/>
      <c r="U147" s="164">
        <f t="shared" si="12"/>
        <v>116</v>
      </c>
      <c r="V147" s="164"/>
      <c r="W147" s="164"/>
      <c r="X147" s="164"/>
      <c r="Y147" s="164"/>
      <c r="Z147" s="164">
        <v>65</v>
      </c>
      <c r="AA147" s="164"/>
      <c r="AB147" s="164"/>
      <c r="AC147" s="164"/>
      <c r="AD147" s="164">
        <v>51</v>
      </c>
      <c r="AE147" s="164"/>
      <c r="AF147" s="164"/>
      <c r="AG147" s="225"/>
    </row>
    <row r="148" spans="1:33" ht="12.75" customHeight="1">
      <c r="A148" s="22"/>
      <c r="B148" s="142" t="s">
        <v>113</v>
      </c>
      <c r="C148" s="142"/>
      <c r="D148" s="142"/>
      <c r="E148" s="142"/>
      <c r="F148" s="142"/>
      <c r="G148" s="40"/>
      <c r="H148" s="163">
        <f t="shared" si="11"/>
        <v>1104</v>
      </c>
      <c r="I148" s="164"/>
      <c r="J148" s="164"/>
      <c r="K148" s="164"/>
      <c r="L148" s="164"/>
      <c r="M148" s="164">
        <v>561</v>
      </c>
      <c r="N148" s="164"/>
      <c r="O148" s="164"/>
      <c r="P148" s="164"/>
      <c r="Q148" s="164">
        <v>543</v>
      </c>
      <c r="R148" s="164"/>
      <c r="S148" s="164"/>
      <c r="T148" s="164"/>
      <c r="U148" s="164">
        <f t="shared" si="12"/>
        <v>799</v>
      </c>
      <c r="V148" s="164"/>
      <c r="W148" s="164"/>
      <c r="X148" s="164"/>
      <c r="Y148" s="164"/>
      <c r="Z148" s="164">
        <v>390</v>
      </c>
      <c r="AA148" s="164"/>
      <c r="AB148" s="164"/>
      <c r="AC148" s="164"/>
      <c r="AD148" s="164">
        <v>409</v>
      </c>
      <c r="AE148" s="164"/>
      <c r="AF148" s="164"/>
      <c r="AG148" s="225"/>
    </row>
    <row r="149" spans="1:33" ht="12.75" customHeight="1">
      <c r="A149" s="22"/>
      <c r="B149" s="142" t="s">
        <v>115</v>
      </c>
      <c r="C149" s="142"/>
      <c r="D149" s="142"/>
      <c r="E149" s="142"/>
      <c r="F149" s="142"/>
      <c r="G149" s="40"/>
      <c r="H149" s="163">
        <f t="shared" si="11"/>
        <v>576</v>
      </c>
      <c r="I149" s="164"/>
      <c r="J149" s="164"/>
      <c r="K149" s="164"/>
      <c r="L149" s="164"/>
      <c r="M149" s="164">
        <v>301</v>
      </c>
      <c r="N149" s="164"/>
      <c r="O149" s="164"/>
      <c r="P149" s="164"/>
      <c r="Q149" s="164">
        <v>275</v>
      </c>
      <c r="R149" s="164"/>
      <c r="S149" s="164"/>
      <c r="T149" s="164"/>
      <c r="U149" s="164">
        <f t="shared" si="12"/>
        <v>521</v>
      </c>
      <c r="V149" s="164"/>
      <c r="W149" s="164"/>
      <c r="X149" s="164"/>
      <c r="Y149" s="164"/>
      <c r="Z149" s="164">
        <v>265</v>
      </c>
      <c r="AA149" s="164"/>
      <c r="AB149" s="164"/>
      <c r="AC149" s="164"/>
      <c r="AD149" s="164">
        <v>256</v>
      </c>
      <c r="AE149" s="164"/>
      <c r="AF149" s="164"/>
      <c r="AG149" s="225"/>
    </row>
    <row r="150" spans="1:33" ht="12.75" customHeight="1">
      <c r="A150" s="22"/>
      <c r="B150" s="142" t="s">
        <v>114</v>
      </c>
      <c r="C150" s="142"/>
      <c r="D150" s="142"/>
      <c r="E150" s="142"/>
      <c r="F150" s="142"/>
      <c r="G150" s="40"/>
      <c r="H150" s="163">
        <f t="shared" si="11"/>
        <v>109</v>
      </c>
      <c r="I150" s="164"/>
      <c r="J150" s="164"/>
      <c r="K150" s="164"/>
      <c r="L150" s="164"/>
      <c r="M150" s="164">
        <v>54</v>
      </c>
      <c r="N150" s="164"/>
      <c r="O150" s="164"/>
      <c r="P150" s="164"/>
      <c r="Q150" s="164">
        <v>55</v>
      </c>
      <c r="R150" s="164"/>
      <c r="S150" s="164"/>
      <c r="T150" s="164"/>
      <c r="U150" s="164">
        <f t="shared" si="12"/>
        <v>115</v>
      </c>
      <c r="V150" s="164"/>
      <c r="W150" s="164"/>
      <c r="X150" s="164"/>
      <c r="Y150" s="164"/>
      <c r="Z150" s="164">
        <v>56</v>
      </c>
      <c r="AA150" s="164"/>
      <c r="AB150" s="164"/>
      <c r="AC150" s="164"/>
      <c r="AD150" s="164">
        <v>59</v>
      </c>
      <c r="AE150" s="164"/>
      <c r="AF150" s="164"/>
      <c r="AG150" s="225"/>
    </row>
    <row r="151" spans="1:33" ht="12.75" customHeight="1">
      <c r="A151" s="22"/>
      <c r="B151" s="142" t="s">
        <v>116</v>
      </c>
      <c r="C151" s="142"/>
      <c r="D151" s="142"/>
      <c r="E151" s="142"/>
      <c r="F151" s="142"/>
      <c r="G151" s="40"/>
      <c r="H151" s="163">
        <f t="shared" si="11"/>
        <v>96</v>
      </c>
      <c r="I151" s="164"/>
      <c r="J151" s="164"/>
      <c r="K151" s="164"/>
      <c r="L151" s="164"/>
      <c r="M151" s="164">
        <v>46</v>
      </c>
      <c r="N151" s="164"/>
      <c r="O151" s="164"/>
      <c r="P151" s="164"/>
      <c r="Q151" s="164">
        <v>50</v>
      </c>
      <c r="R151" s="164"/>
      <c r="S151" s="164"/>
      <c r="T151" s="164"/>
      <c r="U151" s="164">
        <f t="shared" si="12"/>
        <v>115</v>
      </c>
      <c r="V151" s="164"/>
      <c r="W151" s="164"/>
      <c r="X151" s="164"/>
      <c r="Y151" s="164"/>
      <c r="Z151" s="164">
        <v>49</v>
      </c>
      <c r="AA151" s="164"/>
      <c r="AB151" s="164"/>
      <c r="AC151" s="164"/>
      <c r="AD151" s="164">
        <v>66</v>
      </c>
      <c r="AE151" s="164"/>
      <c r="AF151" s="164"/>
      <c r="AG151" s="225"/>
    </row>
    <row r="152" spans="1:33" ht="12.75" customHeight="1">
      <c r="A152" s="22"/>
      <c r="B152" s="142" t="s">
        <v>117</v>
      </c>
      <c r="C152" s="142"/>
      <c r="D152" s="142"/>
      <c r="E152" s="142"/>
      <c r="F152" s="142"/>
      <c r="G152" s="40"/>
      <c r="H152" s="163">
        <f t="shared" si="11"/>
        <v>20</v>
      </c>
      <c r="I152" s="164"/>
      <c r="J152" s="164"/>
      <c r="K152" s="164"/>
      <c r="L152" s="164"/>
      <c r="M152" s="164">
        <v>15</v>
      </c>
      <c r="N152" s="164"/>
      <c r="O152" s="164"/>
      <c r="P152" s="164"/>
      <c r="Q152" s="164">
        <v>5</v>
      </c>
      <c r="R152" s="164"/>
      <c r="S152" s="164"/>
      <c r="T152" s="164"/>
      <c r="U152" s="164">
        <f t="shared" si="12"/>
        <v>8</v>
      </c>
      <c r="V152" s="164"/>
      <c r="W152" s="164"/>
      <c r="X152" s="164"/>
      <c r="Y152" s="164"/>
      <c r="Z152" s="164">
        <v>5</v>
      </c>
      <c r="AA152" s="164"/>
      <c r="AB152" s="164"/>
      <c r="AC152" s="164"/>
      <c r="AD152" s="164">
        <v>3</v>
      </c>
      <c r="AE152" s="164"/>
      <c r="AF152" s="164"/>
      <c r="AG152" s="225"/>
    </row>
    <row r="153" spans="1:33" ht="12.75" customHeight="1">
      <c r="A153" s="22"/>
      <c r="B153" s="142" t="s">
        <v>118</v>
      </c>
      <c r="C153" s="142"/>
      <c r="D153" s="142"/>
      <c r="E153" s="142"/>
      <c r="F153" s="142"/>
      <c r="G153" s="40"/>
      <c r="H153" s="163">
        <f t="shared" si="11"/>
        <v>13</v>
      </c>
      <c r="I153" s="164"/>
      <c r="J153" s="164"/>
      <c r="K153" s="164"/>
      <c r="L153" s="164"/>
      <c r="M153" s="164">
        <v>5</v>
      </c>
      <c r="N153" s="164"/>
      <c r="O153" s="164"/>
      <c r="P153" s="164"/>
      <c r="Q153" s="164">
        <v>8</v>
      </c>
      <c r="R153" s="164"/>
      <c r="S153" s="164"/>
      <c r="T153" s="164"/>
      <c r="U153" s="164">
        <f t="shared" si="12"/>
        <v>7</v>
      </c>
      <c r="V153" s="164"/>
      <c r="W153" s="164"/>
      <c r="X153" s="164"/>
      <c r="Y153" s="164"/>
      <c r="Z153" s="164">
        <v>4</v>
      </c>
      <c r="AA153" s="164"/>
      <c r="AB153" s="164"/>
      <c r="AC153" s="164"/>
      <c r="AD153" s="164">
        <v>3</v>
      </c>
      <c r="AE153" s="164"/>
      <c r="AF153" s="164"/>
      <c r="AG153" s="225"/>
    </row>
    <row r="154" spans="1:33" ht="12.75" customHeight="1">
      <c r="A154" s="22"/>
      <c r="B154" s="142" t="s">
        <v>119</v>
      </c>
      <c r="C154" s="142"/>
      <c r="D154" s="142"/>
      <c r="E154" s="142"/>
      <c r="F154" s="142"/>
      <c r="G154" s="40"/>
      <c r="H154" s="163">
        <f t="shared" si="11"/>
        <v>9</v>
      </c>
      <c r="I154" s="164"/>
      <c r="J154" s="164"/>
      <c r="K154" s="164"/>
      <c r="L154" s="164"/>
      <c r="M154" s="164">
        <v>4</v>
      </c>
      <c r="N154" s="164"/>
      <c r="O154" s="164"/>
      <c r="P154" s="164"/>
      <c r="Q154" s="164">
        <v>5</v>
      </c>
      <c r="R154" s="164"/>
      <c r="S154" s="164"/>
      <c r="T154" s="164"/>
      <c r="U154" s="164">
        <f t="shared" si="12"/>
        <v>2</v>
      </c>
      <c r="V154" s="164"/>
      <c r="W154" s="164"/>
      <c r="X154" s="164"/>
      <c r="Y154" s="164"/>
      <c r="Z154" s="164">
        <v>2</v>
      </c>
      <c r="AA154" s="164"/>
      <c r="AB154" s="164"/>
      <c r="AC154" s="164"/>
      <c r="AD154" s="226" t="s">
        <v>296</v>
      </c>
      <c r="AE154" s="226"/>
      <c r="AF154" s="226"/>
      <c r="AG154" s="227"/>
    </row>
    <row r="155" spans="1:33" ht="12.75" customHeight="1">
      <c r="A155" s="22"/>
      <c r="B155" s="142" t="s">
        <v>120</v>
      </c>
      <c r="C155" s="142"/>
      <c r="D155" s="142"/>
      <c r="E155" s="142"/>
      <c r="F155" s="142"/>
      <c r="G155" s="40"/>
      <c r="H155" s="163">
        <f t="shared" si="11"/>
        <v>24</v>
      </c>
      <c r="I155" s="164"/>
      <c r="J155" s="164"/>
      <c r="K155" s="164"/>
      <c r="L155" s="164"/>
      <c r="M155" s="164">
        <v>14</v>
      </c>
      <c r="N155" s="164"/>
      <c r="O155" s="164"/>
      <c r="P155" s="164"/>
      <c r="Q155" s="164">
        <v>10</v>
      </c>
      <c r="R155" s="164"/>
      <c r="S155" s="164"/>
      <c r="T155" s="164"/>
      <c r="U155" s="164">
        <f t="shared" si="12"/>
        <v>17</v>
      </c>
      <c r="V155" s="164"/>
      <c r="W155" s="164"/>
      <c r="X155" s="164"/>
      <c r="Y155" s="164"/>
      <c r="Z155" s="164">
        <v>9</v>
      </c>
      <c r="AA155" s="164"/>
      <c r="AB155" s="164"/>
      <c r="AC155" s="164"/>
      <c r="AD155" s="164">
        <v>8</v>
      </c>
      <c r="AE155" s="164"/>
      <c r="AF155" s="164"/>
      <c r="AG155" s="225"/>
    </row>
    <row r="156" spans="1:33" ht="12.75" customHeight="1">
      <c r="A156" s="22"/>
      <c r="B156" s="142" t="s">
        <v>121</v>
      </c>
      <c r="C156" s="142"/>
      <c r="D156" s="142"/>
      <c r="E156" s="142"/>
      <c r="F156" s="142"/>
      <c r="G156" s="40"/>
      <c r="H156" s="163">
        <f t="shared" si="11"/>
        <v>27</v>
      </c>
      <c r="I156" s="164"/>
      <c r="J156" s="164"/>
      <c r="K156" s="164"/>
      <c r="L156" s="164"/>
      <c r="M156" s="164">
        <v>12</v>
      </c>
      <c r="N156" s="164"/>
      <c r="O156" s="164"/>
      <c r="P156" s="164"/>
      <c r="Q156" s="164">
        <v>15</v>
      </c>
      <c r="R156" s="164"/>
      <c r="S156" s="164"/>
      <c r="T156" s="164"/>
      <c r="U156" s="164">
        <f t="shared" si="12"/>
        <v>30</v>
      </c>
      <c r="V156" s="164"/>
      <c r="W156" s="164"/>
      <c r="X156" s="164"/>
      <c r="Y156" s="164"/>
      <c r="Z156" s="164">
        <v>18</v>
      </c>
      <c r="AA156" s="164"/>
      <c r="AB156" s="164"/>
      <c r="AC156" s="164"/>
      <c r="AD156" s="164">
        <v>12</v>
      </c>
      <c r="AE156" s="164"/>
      <c r="AF156" s="164"/>
      <c r="AG156" s="225"/>
    </row>
    <row r="157" spans="1:33" ht="12.75" customHeight="1">
      <c r="A157" s="22"/>
      <c r="B157" s="142" t="s">
        <v>122</v>
      </c>
      <c r="C157" s="142"/>
      <c r="D157" s="142"/>
      <c r="E157" s="142"/>
      <c r="F157" s="142"/>
      <c r="G157" s="40"/>
      <c r="H157" s="163">
        <f t="shared" si="11"/>
        <v>9</v>
      </c>
      <c r="I157" s="164"/>
      <c r="J157" s="164"/>
      <c r="K157" s="164"/>
      <c r="L157" s="164"/>
      <c r="M157" s="164">
        <v>3</v>
      </c>
      <c r="N157" s="164"/>
      <c r="O157" s="164"/>
      <c r="P157" s="164"/>
      <c r="Q157" s="164">
        <v>6</v>
      </c>
      <c r="R157" s="164"/>
      <c r="S157" s="164"/>
      <c r="T157" s="164"/>
      <c r="U157" s="164">
        <f t="shared" si="12"/>
        <v>15</v>
      </c>
      <c r="V157" s="164"/>
      <c r="W157" s="164"/>
      <c r="X157" s="164"/>
      <c r="Y157" s="164"/>
      <c r="Z157" s="164">
        <v>12</v>
      </c>
      <c r="AA157" s="164"/>
      <c r="AB157" s="164"/>
      <c r="AC157" s="164"/>
      <c r="AD157" s="164">
        <v>3</v>
      </c>
      <c r="AE157" s="164"/>
      <c r="AF157" s="164"/>
      <c r="AG157" s="225"/>
    </row>
    <row r="158" spans="1:33" ht="12.75" customHeight="1">
      <c r="A158" s="22"/>
      <c r="B158" s="142" t="s">
        <v>123</v>
      </c>
      <c r="C158" s="142"/>
      <c r="D158" s="142"/>
      <c r="E158" s="142"/>
      <c r="F158" s="142"/>
      <c r="G158" s="40"/>
      <c r="H158" s="163">
        <f t="shared" si="11"/>
        <v>6</v>
      </c>
      <c r="I158" s="164"/>
      <c r="J158" s="164"/>
      <c r="K158" s="164"/>
      <c r="L158" s="164"/>
      <c r="M158" s="164">
        <v>3</v>
      </c>
      <c r="N158" s="164"/>
      <c r="O158" s="164"/>
      <c r="P158" s="164"/>
      <c r="Q158" s="164">
        <v>3</v>
      </c>
      <c r="R158" s="164"/>
      <c r="S158" s="164"/>
      <c r="T158" s="164"/>
      <c r="U158" s="164">
        <f t="shared" si="12"/>
        <v>3</v>
      </c>
      <c r="V158" s="164"/>
      <c r="W158" s="164"/>
      <c r="X158" s="164"/>
      <c r="Y158" s="164"/>
      <c r="Z158" s="164">
        <v>1</v>
      </c>
      <c r="AA158" s="164"/>
      <c r="AB158" s="164"/>
      <c r="AC158" s="164"/>
      <c r="AD158" s="164">
        <v>2</v>
      </c>
      <c r="AE158" s="164"/>
      <c r="AF158" s="164"/>
      <c r="AG158" s="225"/>
    </row>
    <row r="159" spans="1:33" ht="12.75" customHeight="1">
      <c r="A159" s="22"/>
      <c r="B159" s="142" t="s">
        <v>124</v>
      </c>
      <c r="C159" s="142"/>
      <c r="D159" s="142"/>
      <c r="E159" s="142"/>
      <c r="F159" s="142"/>
      <c r="G159" s="40"/>
      <c r="H159" s="163">
        <f t="shared" si="11"/>
        <v>17</v>
      </c>
      <c r="I159" s="164"/>
      <c r="J159" s="164"/>
      <c r="K159" s="164"/>
      <c r="L159" s="164"/>
      <c r="M159" s="164">
        <v>11</v>
      </c>
      <c r="N159" s="164"/>
      <c r="O159" s="164"/>
      <c r="P159" s="164"/>
      <c r="Q159" s="164">
        <v>6</v>
      </c>
      <c r="R159" s="164"/>
      <c r="S159" s="164"/>
      <c r="T159" s="164"/>
      <c r="U159" s="164">
        <f t="shared" si="12"/>
        <v>13</v>
      </c>
      <c r="V159" s="164"/>
      <c r="W159" s="164"/>
      <c r="X159" s="164"/>
      <c r="Y159" s="164"/>
      <c r="Z159" s="164">
        <v>7</v>
      </c>
      <c r="AA159" s="164"/>
      <c r="AB159" s="164"/>
      <c r="AC159" s="164"/>
      <c r="AD159" s="164">
        <v>6</v>
      </c>
      <c r="AE159" s="164"/>
      <c r="AF159" s="164"/>
      <c r="AG159" s="225"/>
    </row>
    <row r="160" spans="1:33" ht="12.75" customHeight="1">
      <c r="A160" s="22"/>
      <c r="B160" s="142" t="s">
        <v>125</v>
      </c>
      <c r="C160" s="142"/>
      <c r="D160" s="142"/>
      <c r="E160" s="142"/>
      <c r="F160" s="142"/>
      <c r="G160" s="40"/>
      <c r="H160" s="163">
        <f t="shared" si="11"/>
        <v>14</v>
      </c>
      <c r="I160" s="164"/>
      <c r="J160" s="164"/>
      <c r="K160" s="164"/>
      <c r="L160" s="164"/>
      <c r="M160" s="164">
        <v>6</v>
      </c>
      <c r="N160" s="164"/>
      <c r="O160" s="164"/>
      <c r="P160" s="164"/>
      <c r="Q160" s="164">
        <v>8</v>
      </c>
      <c r="R160" s="164"/>
      <c r="S160" s="164"/>
      <c r="T160" s="164"/>
      <c r="U160" s="164">
        <f t="shared" si="12"/>
        <v>8</v>
      </c>
      <c r="V160" s="164"/>
      <c r="W160" s="164"/>
      <c r="X160" s="164"/>
      <c r="Y160" s="164"/>
      <c r="Z160" s="164">
        <v>6</v>
      </c>
      <c r="AA160" s="164"/>
      <c r="AB160" s="164"/>
      <c r="AC160" s="164"/>
      <c r="AD160" s="164">
        <v>2</v>
      </c>
      <c r="AE160" s="164"/>
      <c r="AF160" s="164"/>
      <c r="AG160" s="225"/>
    </row>
    <row r="161" spans="1:33" ht="12.75" customHeight="1">
      <c r="A161" s="22"/>
      <c r="B161" s="142" t="s">
        <v>126</v>
      </c>
      <c r="C161" s="142"/>
      <c r="D161" s="142"/>
      <c r="E161" s="142"/>
      <c r="F161" s="142"/>
      <c r="G161" s="40"/>
      <c r="H161" s="163">
        <f t="shared" si="11"/>
        <v>6</v>
      </c>
      <c r="I161" s="164"/>
      <c r="J161" s="164"/>
      <c r="K161" s="164"/>
      <c r="L161" s="164"/>
      <c r="M161" s="164">
        <v>3</v>
      </c>
      <c r="N161" s="164"/>
      <c r="O161" s="164"/>
      <c r="P161" s="164"/>
      <c r="Q161" s="164">
        <v>3</v>
      </c>
      <c r="R161" s="164"/>
      <c r="S161" s="164"/>
      <c r="T161" s="164"/>
      <c r="U161" s="164">
        <f t="shared" si="12"/>
        <v>6</v>
      </c>
      <c r="V161" s="164"/>
      <c r="W161" s="164"/>
      <c r="X161" s="164"/>
      <c r="Y161" s="164"/>
      <c r="Z161" s="164">
        <v>5</v>
      </c>
      <c r="AA161" s="164"/>
      <c r="AB161" s="164"/>
      <c r="AC161" s="164"/>
      <c r="AD161" s="164">
        <v>1</v>
      </c>
      <c r="AE161" s="164"/>
      <c r="AF161" s="164"/>
      <c r="AG161" s="225"/>
    </row>
    <row r="162" spans="1:33" ht="12.75" customHeight="1">
      <c r="A162" s="22"/>
      <c r="B162" s="142" t="s">
        <v>127</v>
      </c>
      <c r="C162" s="142"/>
      <c r="D162" s="142"/>
      <c r="E162" s="142"/>
      <c r="F162" s="142"/>
      <c r="G162" s="40"/>
      <c r="H162" s="163">
        <f t="shared" si="11"/>
        <v>48</v>
      </c>
      <c r="I162" s="164"/>
      <c r="J162" s="164"/>
      <c r="K162" s="164"/>
      <c r="L162" s="164"/>
      <c r="M162" s="164">
        <v>28</v>
      </c>
      <c r="N162" s="164"/>
      <c r="O162" s="164"/>
      <c r="P162" s="164"/>
      <c r="Q162" s="164">
        <v>20</v>
      </c>
      <c r="R162" s="164"/>
      <c r="S162" s="164"/>
      <c r="T162" s="164"/>
      <c r="U162" s="164">
        <f t="shared" si="12"/>
        <v>27</v>
      </c>
      <c r="V162" s="164"/>
      <c r="W162" s="164"/>
      <c r="X162" s="164"/>
      <c r="Y162" s="164"/>
      <c r="Z162" s="164">
        <v>19</v>
      </c>
      <c r="AA162" s="164"/>
      <c r="AB162" s="164"/>
      <c r="AC162" s="164"/>
      <c r="AD162" s="164">
        <v>8</v>
      </c>
      <c r="AE162" s="164"/>
      <c r="AF162" s="164"/>
      <c r="AG162" s="225"/>
    </row>
    <row r="163" spans="1:33" ht="12.75" customHeight="1">
      <c r="A163" s="22"/>
      <c r="B163" s="142" t="s">
        <v>128</v>
      </c>
      <c r="C163" s="142"/>
      <c r="D163" s="142"/>
      <c r="E163" s="142"/>
      <c r="F163" s="142"/>
      <c r="G163" s="40"/>
      <c r="H163" s="163">
        <f t="shared" si="11"/>
        <v>6</v>
      </c>
      <c r="I163" s="164"/>
      <c r="J163" s="164"/>
      <c r="K163" s="164"/>
      <c r="L163" s="164"/>
      <c r="M163" s="164">
        <v>5</v>
      </c>
      <c r="N163" s="164"/>
      <c r="O163" s="164"/>
      <c r="P163" s="164"/>
      <c r="Q163" s="164">
        <v>1</v>
      </c>
      <c r="R163" s="164"/>
      <c r="S163" s="164"/>
      <c r="T163" s="164"/>
      <c r="U163" s="164">
        <f t="shared" si="12"/>
        <v>3</v>
      </c>
      <c r="V163" s="164"/>
      <c r="W163" s="164"/>
      <c r="X163" s="164"/>
      <c r="Y163" s="164"/>
      <c r="Z163" s="164">
        <v>3</v>
      </c>
      <c r="AA163" s="164"/>
      <c r="AB163" s="164"/>
      <c r="AC163" s="164"/>
      <c r="AD163" s="226" t="s">
        <v>296</v>
      </c>
      <c r="AE163" s="226"/>
      <c r="AF163" s="226"/>
      <c r="AG163" s="227"/>
    </row>
    <row r="164" spans="1:33" ht="12.75" customHeight="1">
      <c r="A164" s="22"/>
      <c r="B164" s="142" t="s">
        <v>129</v>
      </c>
      <c r="C164" s="142"/>
      <c r="D164" s="142"/>
      <c r="E164" s="142"/>
      <c r="F164" s="142"/>
      <c r="G164" s="40"/>
      <c r="H164" s="163">
        <f t="shared" si="11"/>
        <v>4</v>
      </c>
      <c r="I164" s="164"/>
      <c r="J164" s="164"/>
      <c r="K164" s="164"/>
      <c r="L164" s="164"/>
      <c r="M164" s="164">
        <v>3</v>
      </c>
      <c r="N164" s="164"/>
      <c r="O164" s="164"/>
      <c r="P164" s="164"/>
      <c r="Q164" s="164">
        <v>1</v>
      </c>
      <c r="R164" s="164"/>
      <c r="S164" s="164"/>
      <c r="T164" s="164"/>
      <c r="U164" s="164">
        <f t="shared" si="12"/>
        <v>11</v>
      </c>
      <c r="V164" s="164"/>
      <c r="W164" s="164"/>
      <c r="X164" s="164"/>
      <c r="Y164" s="164"/>
      <c r="Z164" s="164">
        <v>5</v>
      </c>
      <c r="AA164" s="164"/>
      <c r="AB164" s="164"/>
      <c r="AC164" s="164"/>
      <c r="AD164" s="164">
        <v>6</v>
      </c>
      <c r="AE164" s="164"/>
      <c r="AF164" s="164"/>
      <c r="AG164" s="225"/>
    </row>
    <row r="165" spans="1:33" ht="12.75" customHeight="1">
      <c r="A165" s="22"/>
      <c r="B165" s="142" t="s">
        <v>130</v>
      </c>
      <c r="C165" s="142"/>
      <c r="D165" s="142"/>
      <c r="E165" s="142"/>
      <c r="F165" s="142"/>
      <c r="G165" s="40"/>
      <c r="H165" s="163">
        <f t="shared" si="11"/>
        <v>5</v>
      </c>
      <c r="I165" s="164"/>
      <c r="J165" s="164"/>
      <c r="K165" s="164"/>
      <c r="L165" s="164"/>
      <c r="M165" s="164">
        <v>3</v>
      </c>
      <c r="N165" s="164"/>
      <c r="O165" s="164"/>
      <c r="P165" s="164"/>
      <c r="Q165" s="164">
        <v>2</v>
      </c>
      <c r="R165" s="164"/>
      <c r="S165" s="164"/>
      <c r="T165" s="164"/>
      <c r="U165" s="164">
        <f t="shared" si="12"/>
        <v>10</v>
      </c>
      <c r="V165" s="164"/>
      <c r="W165" s="164"/>
      <c r="X165" s="164"/>
      <c r="Y165" s="164"/>
      <c r="Z165" s="164">
        <v>6</v>
      </c>
      <c r="AA165" s="164"/>
      <c r="AB165" s="164"/>
      <c r="AC165" s="164"/>
      <c r="AD165" s="164">
        <v>4</v>
      </c>
      <c r="AE165" s="164"/>
      <c r="AF165" s="164"/>
      <c r="AG165" s="225"/>
    </row>
    <row r="166" spans="1:33" ht="12.75" customHeight="1">
      <c r="A166" s="22"/>
      <c r="B166" s="142" t="s">
        <v>131</v>
      </c>
      <c r="C166" s="142"/>
      <c r="D166" s="142"/>
      <c r="E166" s="142"/>
      <c r="F166" s="142"/>
      <c r="G166" s="40"/>
      <c r="H166" s="163">
        <f t="shared" si="11"/>
        <v>6</v>
      </c>
      <c r="I166" s="164"/>
      <c r="J166" s="164"/>
      <c r="K166" s="164"/>
      <c r="L166" s="164"/>
      <c r="M166" s="164">
        <v>3</v>
      </c>
      <c r="N166" s="164"/>
      <c r="O166" s="164"/>
      <c r="P166" s="164"/>
      <c r="Q166" s="164">
        <v>3</v>
      </c>
      <c r="R166" s="164"/>
      <c r="S166" s="164"/>
      <c r="T166" s="164"/>
      <c r="U166" s="164">
        <f t="shared" si="12"/>
        <v>7</v>
      </c>
      <c r="V166" s="164"/>
      <c r="W166" s="164"/>
      <c r="X166" s="164"/>
      <c r="Y166" s="164"/>
      <c r="Z166" s="164">
        <v>2</v>
      </c>
      <c r="AA166" s="164"/>
      <c r="AB166" s="164"/>
      <c r="AC166" s="164"/>
      <c r="AD166" s="164">
        <v>5</v>
      </c>
      <c r="AE166" s="164"/>
      <c r="AF166" s="164"/>
      <c r="AG166" s="225"/>
    </row>
    <row r="167" spans="1:33" ht="12.75" customHeight="1">
      <c r="A167" s="22"/>
      <c r="B167" s="142" t="s">
        <v>132</v>
      </c>
      <c r="C167" s="142"/>
      <c r="D167" s="142"/>
      <c r="E167" s="142"/>
      <c r="F167" s="142"/>
      <c r="G167" s="40"/>
      <c r="H167" s="163">
        <f t="shared" si="11"/>
        <v>2</v>
      </c>
      <c r="I167" s="164"/>
      <c r="J167" s="164"/>
      <c r="K167" s="164"/>
      <c r="L167" s="164"/>
      <c r="M167" s="164">
        <v>1</v>
      </c>
      <c r="N167" s="164"/>
      <c r="O167" s="164"/>
      <c r="P167" s="164"/>
      <c r="Q167" s="164">
        <v>1</v>
      </c>
      <c r="R167" s="164"/>
      <c r="S167" s="164"/>
      <c r="T167" s="164"/>
      <c r="U167" s="164">
        <f t="shared" si="12"/>
        <v>1</v>
      </c>
      <c r="V167" s="164"/>
      <c r="W167" s="164"/>
      <c r="X167" s="164"/>
      <c r="Y167" s="164"/>
      <c r="Z167" s="164">
        <v>1</v>
      </c>
      <c r="AA167" s="164"/>
      <c r="AB167" s="164"/>
      <c r="AC167" s="164"/>
      <c r="AD167" s="226" t="s">
        <v>296</v>
      </c>
      <c r="AE167" s="226"/>
      <c r="AF167" s="226"/>
      <c r="AG167" s="227"/>
    </row>
    <row r="168" spans="1:33" ht="12.75" customHeight="1">
      <c r="A168" s="22"/>
      <c r="B168" s="142" t="s">
        <v>133</v>
      </c>
      <c r="C168" s="142"/>
      <c r="D168" s="142"/>
      <c r="E168" s="142"/>
      <c r="F168" s="142"/>
      <c r="G168" s="40"/>
      <c r="H168" s="163">
        <f t="shared" si="11"/>
        <v>20</v>
      </c>
      <c r="I168" s="164"/>
      <c r="J168" s="164"/>
      <c r="K168" s="164"/>
      <c r="L168" s="164"/>
      <c r="M168" s="164">
        <v>11</v>
      </c>
      <c r="N168" s="164"/>
      <c r="O168" s="164"/>
      <c r="P168" s="164"/>
      <c r="Q168" s="164">
        <v>9</v>
      </c>
      <c r="R168" s="164"/>
      <c r="S168" s="164"/>
      <c r="T168" s="164"/>
      <c r="U168" s="164">
        <f t="shared" si="12"/>
        <v>13</v>
      </c>
      <c r="V168" s="164"/>
      <c r="W168" s="164"/>
      <c r="X168" s="164"/>
      <c r="Y168" s="164"/>
      <c r="Z168" s="164">
        <v>7</v>
      </c>
      <c r="AA168" s="164"/>
      <c r="AB168" s="164"/>
      <c r="AC168" s="164"/>
      <c r="AD168" s="164">
        <v>6</v>
      </c>
      <c r="AE168" s="164"/>
      <c r="AF168" s="164"/>
      <c r="AG168" s="225"/>
    </row>
    <row r="169" spans="1:33" ht="12.75" customHeight="1">
      <c r="A169" s="22"/>
      <c r="B169" s="142" t="s">
        <v>134</v>
      </c>
      <c r="C169" s="142"/>
      <c r="D169" s="142"/>
      <c r="E169" s="142"/>
      <c r="F169" s="142"/>
      <c r="G169" s="40"/>
      <c r="H169" s="163">
        <f t="shared" si="11"/>
        <v>12</v>
      </c>
      <c r="I169" s="164"/>
      <c r="J169" s="164"/>
      <c r="K169" s="164"/>
      <c r="L169" s="164"/>
      <c r="M169" s="164">
        <v>4</v>
      </c>
      <c r="N169" s="164"/>
      <c r="O169" s="164"/>
      <c r="P169" s="164"/>
      <c r="Q169" s="164">
        <v>8</v>
      </c>
      <c r="R169" s="164"/>
      <c r="S169" s="164"/>
      <c r="T169" s="164"/>
      <c r="U169" s="164">
        <f t="shared" si="12"/>
        <v>6</v>
      </c>
      <c r="V169" s="164"/>
      <c r="W169" s="164"/>
      <c r="X169" s="164"/>
      <c r="Y169" s="164"/>
      <c r="Z169" s="164">
        <v>4</v>
      </c>
      <c r="AA169" s="164"/>
      <c r="AB169" s="164"/>
      <c r="AC169" s="164"/>
      <c r="AD169" s="164">
        <v>2</v>
      </c>
      <c r="AE169" s="164"/>
      <c r="AF169" s="164"/>
      <c r="AG169" s="225"/>
    </row>
    <row r="170" spans="1:33" ht="12.75" customHeight="1">
      <c r="A170" s="22"/>
      <c r="B170" s="142" t="s">
        <v>295</v>
      </c>
      <c r="C170" s="142"/>
      <c r="D170" s="142"/>
      <c r="E170" s="142"/>
      <c r="F170" s="142"/>
      <c r="G170" s="40"/>
      <c r="H170" s="163">
        <f t="shared" si="11"/>
        <v>177</v>
      </c>
      <c r="I170" s="164"/>
      <c r="J170" s="164"/>
      <c r="K170" s="164"/>
      <c r="L170" s="164"/>
      <c r="M170" s="164">
        <v>85</v>
      </c>
      <c r="N170" s="164"/>
      <c r="O170" s="164"/>
      <c r="P170" s="164"/>
      <c r="Q170" s="164">
        <v>92</v>
      </c>
      <c r="R170" s="164"/>
      <c r="S170" s="164"/>
      <c r="T170" s="164"/>
      <c r="U170" s="164">
        <f t="shared" si="12"/>
        <v>130</v>
      </c>
      <c r="V170" s="164"/>
      <c r="W170" s="164"/>
      <c r="X170" s="164"/>
      <c r="Y170" s="164"/>
      <c r="Z170" s="164">
        <v>59</v>
      </c>
      <c r="AA170" s="164"/>
      <c r="AB170" s="164"/>
      <c r="AC170" s="164"/>
      <c r="AD170" s="164">
        <v>71</v>
      </c>
      <c r="AE170" s="164"/>
      <c r="AF170" s="164"/>
      <c r="AG170" s="225"/>
    </row>
    <row r="171" spans="1:33" ht="12.75" customHeight="1">
      <c r="A171" s="374" t="s">
        <v>150</v>
      </c>
      <c r="B171" s="375"/>
      <c r="C171" s="375"/>
      <c r="D171" s="375"/>
      <c r="E171" s="375"/>
      <c r="F171" s="375"/>
      <c r="G171" s="376"/>
      <c r="H171" s="164"/>
      <c r="I171" s="164"/>
      <c r="J171" s="164"/>
      <c r="K171" s="164"/>
      <c r="L171" s="164"/>
      <c r="M171" s="164"/>
      <c r="N171" s="164"/>
      <c r="O171" s="164"/>
      <c r="P171" s="164"/>
      <c r="Q171" s="164"/>
      <c r="R171" s="164"/>
      <c r="S171" s="164"/>
      <c r="T171" s="164"/>
      <c r="U171" s="164"/>
      <c r="V171" s="164"/>
      <c r="W171" s="164"/>
      <c r="X171" s="164"/>
      <c r="Y171" s="164"/>
      <c r="Z171" s="164"/>
      <c r="AA171" s="164"/>
      <c r="AB171" s="164"/>
      <c r="AC171" s="164"/>
      <c r="AD171" s="164"/>
      <c r="AE171" s="164"/>
      <c r="AF171" s="164"/>
      <c r="AG171" s="225"/>
    </row>
    <row r="172" spans="1:33" ht="12.75" customHeight="1">
      <c r="A172" s="259" t="s">
        <v>230</v>
      </c>
      <c r="B172" s="260"/>
      <c r="C172" s="260"/>
      <c r="D172" s="260"/>
      <c r="E172" s="260"/>
      <c r="F172" s="260"/>
      <c r="G172" s="261"/>
      <c r="H172" s="164">
        <f>SUM(H173:L193)</f>
        <v>846</v>
      </c>
      <c r="I172" s="164"/>
      <c r="J172" s="164"/>
      <c r="K172" s="164"/>
      <c r="L172" s="164"/>
      <c r="M172" s="164">
        <f>SUM(M173:P193)</f>
        <v>426</v>
      </c>
      <c r="N172" s="164"/>
      <c r="O172" s="164"/>
      <c r="P172" s="164"/>
      <c r="Q172" s="164">
        <f>SUM(Q173:T193)</f>
        <v>420</v>
      </c>
      <c r="R172" s="164"/>
      <c r="S172" s="164"/>
      <c r="T172" s="164"/>
      <c r="U172" s="164">
        <f>SUM(U173:Y193)</f>
        <v>888</v>
      </c>
      <c r="V172" s="164"/>
      <c r="W172" s="164"/>
      <c r="X172" s="164"/>
      <c r="Y172" s="164"/>
      <c r="Z172" s="164">
        <f>SUM(Z173:AC193)</f>
        <v>451</v>
      </c>
      <c r="AA172" s="164"/>
      <c r="AB172" s="164"/>
      <c r="AC172" s="164"/>
      <c r="AD172" s="164">
        <f>SUM(AD173:AG193)</f>
        <v>437</v>
      </c>
      <c r="AE172" s="164"/>
      <c r="AF172" s="164"/>
      <c r="AG172" s="225"/>
    </row>
    <row r="173" spans="1:33" ht="12.75" customHeight="1">
      <c r="A173" s="22"/>
      <c r="B173" s="142" t="s">
        <v>135</v>
      </c>
      <c r="C173" s="142"/>
      <c r="D173" s="142"/>
      <c r="E173" s="142"/>
      <c r="F173" s="142"/>
      <c r="G173" s="40"/>
      <c r="H173" s="163">
        <f>SUM(M173:T173)</f>
        <v>13</v>
      </c>
      <c r="I173" s="164"/>
      <c r="J173" s="164"/>
      <c r="K173" s="164"/>
      <c r="L173" s="164"/>
      <c r="M173" s="164">
        <v>9</v>
      </c>
      <c r="N173" s="164"/>
      <c r="O173" s="164"/>
      <c r="P173" s="164"/>
      <c r="Q173" s="164">
        <v>4</v>
      </c>
      <c r="R173" s="164"/>
      <c r="S173" s="164"/>
      <c r="T173" s="164"/>
      <c r="U173" s="164">
        <f>SUM(Z173:AG173)</f>
        <v>8</v>
      </c>
      <c r="V173" s="164"/>
      <c r="W173" s="164"/>
      <c r="X173" s="164"/>
      <c r="Y173" s="164"/>
      <c r="Z173" s="164">
        <v>4</v>
      </c>
      <c r="AA173" s="164"/>
      <c r="AB173" s="164"/>
      <c r="AC173" s="164"/>
      <c r="AD173" s="164">
        <v>4</v>
      </c>
      <c r="AE173" s="164"/>
      <c r="AF173" s="164"/>
      <c r="AG173" s="225"/>
    </row>
    <row r="174" spans="1:33" ht="12.75" customHeight="1">
      <c r="A174" s="66"/>
      <c r="B174" s="142" t="s">
        <v>136</v>
      </c>
      <c r="C174" s="142"/>
      <c r="D174" s="142"/>
      <c r="E174" s="142"/>
      <c r="F174" s="142"/>
      <c r="G174" s="39"/>
      <c r="H174" s="163">
        <f t="shared" ref="H174:H193" si="13">SUM(M174:T174)</f>
        <v>13</v>
      </c>
      <c r="I174" s="164"/>
      <c r="J174" s="164"/>
      <c r="K174" s="164"/>
      <c r="L174" s="164"/>
      <c r="M174" s="164">
        <v>5</v>
      </c>
      <c r="N174" s="164"/>
      <c r="O174" s="164"/>
      <c r="P174" s="164"/>
      <c r="Q174" s="164">
        <v>8</v>
      </c>
      <c r="R174" s="164"/>
      <c r="S174" s="164"/>
      <c r="T174" s="164"/>
      <c r="U174" s="164">
        <f>SUM(Z174:AG174)</f>
        <v>5</v>
      </c>
      <c r="V174" s="164"/>
      <c r="W174" s="164"/>
      <c r="X174" s="164"/>
      <c r="Y174" s="164"/>
      <c r="Z174" s="164">
        <v>3</v>
      </c>
      <c r="AA174" s="164"/>
      <c r="AB174" s="164"/>
      <c r="AC174" s="164"/>
      <c r="AD174" s="164">
        <v>2</v>
      </c>
      <c r="AE174" s="164"/>
      <c r="AF174" s="164"/>
      <c r="AG174" s="225"/>
    </row>
    <row r="175" spans="1:33" ht="12.75" customHeight="1">
      <c r="A175" s="66"/>
      <c r="B175" s="142" t="s">
        <v>138</v>
      </c>
      <c r="C175" s="142"/>
      <c r="D175" s="142"/>
      <c r="E175" s="142"/>
      <c r="F175" s="142"/>
      <c r="G175" s="39"/>
      <c r="H175" s="163">
        <f t="shared" si="13"/>
        <v>7</v>
      </c>
      <c r="I175" s="164"/>
      <c r="J175" s="164"/>
      <c r="K175" s="164"/>
      <c r="L175" s="164"/>
      <c r="M175" s="164">
        <v>4</v>
      </c>
      <c r="N175" s="164"/>
      <c r="O175" s="164"/>
      <c r="P175" s="164"/>
      <c r="Q175" s="164">
        <v>3</v>
      </c>
      <c r="R175" s="164"/>
      <c r="S175" s="164"/>
      <c r="T175" s="164"/>
      <c r="U175" s="164">
        <f>SUM(Z175:AG175)</f>
        <v>2</v>
      </c>
      <c r="V175" s="164"/>
      <c r="W175" s="164"/>
      <c r="X175" s="164"/>
      <c r="Y175" s="164"/>
      <c r="Z175" s="226" t="s">
        <v>296</v>
      </c>
      <c r="AA175" s="226"/>
      <c r="AB175" s="226"/>
      <c r="AC175" s="226"/>
      <c r="AD175" s="164">
        <v>2</v>
      </c>
      <c r="AE175" s="164"/>
      <c r="AF175" s="164"/>
      <c r="AG175" s="225"/>
    </row>
    <row r="176" spans="1:33" ht="12.75" customHeight="1">
      <c r="A176" s="66"/>
      <c r="B176" s="142" t="s">
        <v>139</v>
      </c>
      <c r="C176" s="142"/>
      <c r="D176" s="142"/>
      <c r="E176" s="142"/>
      <c r="F176" s="142"/>
      <c r="G176" s="39"/>
      <c r="H176" s="163">
        <f t="shared" si="13"/>
        <v>63</v>
      </c>
      <c r="I176" s="164"/>
      <c r="J176" s="164"/>
      <c r="K176" s="164"/>
      <c r="L176" s="164"/>
      <c r="M176" s="164">
        <v>36</v>
      </c>
      <c r="N176" s="164"/>
      <c r="O176" s="164"/>
      <c r="P176" s="164"/>
      <c r="Q176" s="164">
        <v>27</v>
      </c>
      <c r="R176" s="164"/>
      <c r="S176" s="164"/>
      <c r="T176" s="164"/>
      <c r="U176" s="164">
        <f t="shared" ref="U176:U193" si="14">SUM(Z176:AG176)</f>
        <v>134</v>
      </c>
      <c r="V176" s="164"/>
      <c r="W176" s="164"/>
      <c r="X176" s="164"/>
      <c r="Y176" s="164"/>
      <c r="Z176" s="164">
        <v>76</v>
      </c>
      <c r="AA176" s="164"/>
      <c r="AB176" s="164"/>
      <c r="AC176" s="164"/>
      <c r="AD176" s="164">
        <v>58</v>
      </c>
      <c r="AE176" s="164"/>
      <c r="AF176" s="164"/>
      <c r="AG176" s="225"/>
    </row>
    <row r="177" spans="1:38" ht="12.75" customHeight="1">
      <c r="A177" s="66"/>
      <c r="B177" s="142" t="s">
        <v>140</v>
      </c>
      <c r="C177" s="142"/>
      <c r="D177" s="142"/>
      <c r="E177" s="142"/>
      <c r="F177" s="142"/>
      <c r="G177" s="39"/>
      <c r="H177" s="163">
        <f t="shared" si="13"/>
        <v>35</v>
      </c>
      <c r="I177" s="164"/>
      <c r="J177" s="164"/>
      <c r="K177" s="164"/>
      <c r="L177" s="164"/>
      <c r="M177" s="164">
        <v>19</v>
      </c>
      <c r="N177" s="164"/>
      <c r="O177" s="164"/>
      <c r="P177" s="164"/>
      <c r="Q177" s="164">
        <v>16</v>
      </c>
      <c r="R177" s="164"/>
      <c r="S177" s="164"/>
      <c r="T177" s="164"/>
      <c r="U177" s="164">
        <f t="shared" si="14"/>
        <v>38</v>
      </c>
      <c r="V177" s="164"/>
      <c r="W177" s="164"/>
      <c r="X177" s="164"/>
      <c r="Y177" s="164"/>
      <c r="Z177" s="164">
        <v>21</v>
      </c>
      <c r="AA177" s="164"/>
      <c r="AB177" s="164"/>
      <c r="AC177" s="164"/>
      <c r="AD177" s="164">
        <v>17</v>
      </c>
      <c r="AE177" s="164"/>
      <c r="AF177" s="164"/>
      <c r="AG177" s="225"/>
    </row>
    <row r="178" spans="1:38" ht="12.75" customHeight="1">
      <c r="A178" s="66"/>
      <c r="B178" s="142" t="s">
        <v>141</v>
      </c>
      <c r="C178" s="142"/>
      <c r="D178" s="142"/>
      <c r="E178" s="142"/>
      <c r="F178" s="142"/>
      <c r="G178" s="39"/>
      <c r="H178" s="163">
        <f t="shared" si="13"/>
        <v>13</v>
      </c>
      <c r="I178" s="164"/>
      <c r="J178" s="164"/>
      <c r="K178" s="164"/>
      <c r="L178" s="164"/>
      <c r="M178" s="164">
        <v>8</v>
      </c>
      <c r="N178" s="164"/>
      <c r="O178" s="164"/>
      <c r="P178" s="164"/>
      <c r="Q178" s="164">
        <v>5</v>
      </c>
      <c r="R178" s="164"/>
      <c r="S178" s="164"/>
      <c r="T178" s="164"/>
      <c r="U178" s="164">
        <f t="shared" si="14"/>
        <v>8</v>
      </c>
      <c r="V178" s="164"/>
      <c r="W178" s="164"/>
      <c r="X178" s="164"/>
      <c r="Y178" s="164"/>
      <c r="Z178" s="164">
        <v>5</v>
      </c>
      <c r="AA178" s="164"/>
      <c r="AB178" s="164"/>
      <c r="AC178" s="164"/>
      <c r="AD178" s="164">
        <v>3</v>
      </c>
      <c r="AE178" s="164"/>
      <c r="AF178" s="164"/>
      <c r="AG178" s="225"/>
    </row>
    <row r="179" spans="1:38" ht="12.75" customHeight="1">
      <c r="A179" s="66"/>
      <c r="B179" s="142" t="s">
        <v>142</v>
      </c>
      <c r="C179" s="142"/>
      <c r="D179" s="142"/>
      <c r="E179" s="142"/>
      <c r="F179" s="142"/>
      <c r="G179" s="39"/>
      <c r="H179" s="163">
        <f t="shared" si="13"/>
        <v>33</v>
      </c>
      <c r="I179" s="164"/>
      <c r="J179" s="164"/>
      <c r="K179" s="164"/>
      <c r="L179" s="164"/>
      <c r="M179" s="164">
        <v>16</v>
      </c>
      <c r="N179" s="164"/>
      <c r="O179" s="164"/>
      <c r="P179" s="164"/>
      <c r="Q179" s="164">
        <v>17</v>
      </c>
      <c r="R179" s="164"/>
      <c r="S179" s="164"/>
      <c r="T179" s="164"/>
      <c r="U179" s="164">
        <f t="shared" si="14"/>
        <v>26</v>
      </c>
      <c r="V179" s="164"/>
      <c r="W179" s="164"/>
      <c r="X179" s="164"/>
      <c r="Y179" s="164"/>
      <c r="Z179" s="164">
        <v>13</v>
      </c>
      <c r="AA179" s="164"/>
      <c r="AB179" s="164"/>
      <c r="AC179" s="164"/>
      <c r="AD179" s="164">
        <v>13</v>
      </c>
      <c r="AE179" s="164"/>
      <c r="AF179" s="164"/>
      <c r="AG179" s="225"/>
    </row>
    <row r="180" spans="1:38" ht="12.75" customHeight="1">
      <c r="A180" s="66"/>
      <c r="B180" s="142" t="s">
        <v>143</v>
      </c>
      <c r="C180" s="142"/>
      <c r="D180" s="142"/>
      <c r="E180" s="142"/>
      <c r="F180" s="142"/>
      <c r="G180" s="39"/>
      <c r="H180" s="163">
        <f t="shared" si="13"/>
        <v>418</v>
      </c>
      <c r="I180" s="164"/>
      <c r="J180" s="164"/>
      <c r="K180" s="164"/>
      <c r="L180" s="164"/>
      <c r="M180" s="164">
        <v>214</v>
      </c>
      <c r="N180" s="164"/>
      <c r="O180" s="164"/>
      <c r="P180" s="164"/>
      <c r="Q180" s="164">
        <v>204</v>
      </c>
      <c r="R180" s="164"/>
      <c r="S180" s="164"/>
      <c r="T180" s="164"/>
      <c r="U180" s="164">
        <f t="shared" si="14"/>
        <v>343</v>
      </c>
      <c r="V180" s="164"/>
      <c r="W180" s="164"/>
      <c r="X180" s="164"/>
      <c r="Y180" s="164"/>
      <c r="Z180" s="164">
        <v>155</v>
      </c>
      <c r="AA180" s="164"/>
      <c r="AB180" s="164"/>
      <c r="AC180" s="164"/>
      <c r="AD180" s="164">
        <v>188</v>
      </c>
      <c r="AE180" s="164"/>
      <c r="AF180" s="164"/>
      <c r="AG180" s="225"/>
    </row>
    <row r="181" spans="1:38" ht="12.75" customHeight="1">
      <c r="A181" s="66"/>
      <c r="B181" s="142" t="s">
        <v>144</v>
      </c>
      <c r="C181" s="142"/>
      <c r="D181" s="142"/>
      <c r="E181" s="142"/>
      <c r="F181" s="142"/>
      <c r="G181" s="39"/>
      <c r="H181" s="163">
        <f t="shared" si="13"/>
        <v>107</v>
      </c>
      <c r="I181" s="164"/>
      <c r="J181" s="164"/>
      <c r="K181" s="164"/>
      <c r="L181" s="164"/>
      <c r="M181" s="164">
        <v>47</v>
      </c>
      <c r="N181" s="164"/>
      <c r="O181" s="164"/>
      <c r="P181" s="164"/>
      <c r="Q181" s="164">
        <v>60</v>
      </c>
      <c r="R181" s="164"/>
      <c r="S181" s="164"/>
      <c r="T181" s="164"/>
      <c r="U181" s="164">
        <f t="shared" si="14"/>
        <v>167</v>
      </c>
      <c r="V181" s="164"/>
      <c r="W181" s="164"/>
      <c r="X181" s="164"/>
      <c r="Y181" s="164"/>
      <c r="Z181" s="164">
        <v>89</v>
      </c>
      <c r="AA181" s="164"/>
      <c r="AB181" s="164"/>
      <c r="AC181" s="164"/>
      <c r="AD181" s="164">
        <v>78</v>
      </c>
      <c r="AE181" s="164"/>
      <c r="AF181" s="164"/>
      <c r="AG181" s="225"/>
      <c r="AL181" s="85"/>
    </row>
    <row r="182" spans="1:38" ht="12.75" customHeight="1">
      <c r="A182" s="66"/>
      <c r="B182" s="142" t="s">
        <v>145</v>
      </c>
      <c r="C182" s="142"/>
      <c r="D182" s="142"/>
      <c r="E182" s="142"/>
      <c r="F182" s="142"/>
      <c r="G182" s="39"/>
      <c r="H182" s="163">
        <f t="shared" si="13"/>
        <v>35</v>
      </c>
      <c r="I182" s="164"/>
      <c r="J182" s="164"/>
      <c r="K182" s="164"/>
      <c r="L182" s="164"/>
      <c r="M182" s="164">
        <v>16</v>
      </c>
      <c r="N182" s="164"/>
      <c r="O182" s="164"/>
      <c r="P182" s="164"/>
      <c r="Q182" s="164">
        <v>19</v>
      </c>
      <c r="R182" s="164"/>
      <c r="S182" s="164"/>
      <c r="T182" s="164"/>
      <c r="U182" s="164">
        <f t="shared" si="14"/>
        <v>36</v>
      </c>
      <c r="V182" s="164"/>
      <c r="W182" s="164"/>
      <c r="X182" s="164"/>
      <c r="Y182" s="164"/>
      <c r="Z182" s="164">
        <v>20</v>
      </c>
      <c r="AA182" s="164"/>
      <c r="AB182" s="164"/>
      <c r="AC182" s="164"/>
      <c r="AD182" s="164">
        <v>16</v>
      </c>
      <c r="AE182" s="164"/>
      <c r="AF182" s="164"/>
      <c r="AG182" s="225"/>
    </row>
    <row r="183" spans="1:38" ht="12.75" customHeight="1">
      <c r="A183" s="66"/>
      <c r="B183" s="142" t="s">
        <v>146</v>
      </c>
      <c r="C183" s="142"/>
      <c r="D183" s="142"/>
      <c r="E183" s="142"/>
      <c r="F183" s="142"/>
      <c r="G183" s="39"/>
      <c r="H183" s="163">
        <f t="shared" si="13"/>
        <v>15</v>
      </c>
      <c r="I183" s="164"/>
      <c r="J183" s="164"/>
      <c r="K183" s="164"/>
      <c r="L183" s="164"/>
      <c r="M183" s="164">
        <v>7</v>
      </c>
      <c r="N183" s="164"/>
      <c r="O183" s="164"/>
      <c r="P183" s="164"/>
      <c r="Q183" s="164">
        <v>8</v>
      </c>
      <c r="R183" s="164"/>
      <c r="S183" s="164"/>
      <c r="T183" s="164"/>
      <c r="U183" s="164">
        <f t="shared" si="14"/>
        <v>23</v>
      </c>
      <c r="V183" s="164"/>
      <c r="W183" s="164"/>
      <c r="X183" s="164"/>
      <c r="Y183" s="164"/>
      <c r="Z183" s="164">
        <v>13</v>
      </c>
      <c r="AA183" s="164"/>
      <c r="AB183" s="164"/>
      <c r="AC183" s="164"/>
      <c r="AD183" s="164">
        <v>10</v>
      </c>
      <c r="AE183" s="164"/>
      <c r="AF183" s="164"/>
      <c r="AG183" s="225"/>
    </row>
    <row r="184" spans="1:38" ht="12.75" customHeight="1">
      <c r="A184" s="66"/>
      <c r="B184" s="142" t="s">
        <v>147</v>
      </c>
      <c r="C184" s="142"/>
      <c r="D184" s="142"/>
      <c r="E184" s="142"/>
      <c r="F184" s="142"/>
      <c r="G184" s="39"/>
      <c r="H184" s="163">
        <f t="shared" si="13"/>
        <v>4</v>
      </c>
      <c r="I184" s="164"/>
      <c r="J184" s="164"/>
      <c r="K184" s="164"/>
      <c r="L184" s="164"/>
      <c r="M184" s="164">
        <v>2</v>
      </c>
      <c r="N184" s="164"/>
      <c r="O184" s="164"/>
      <c r="P184" s="164"/>
      <c r="Q184" s="164">
        <v>2</v>
      </c>
      <c r="R184" s="164"/>
      <c r="S184" s="164"/>
      <c r="T184" s="164"/>
      <c r="U184" s="164">
        <f t="shared" si="14"/>
        <v>1</v>
      </c>
      <c r="V184" s="164"/>
      <c r="W184" s="164"/>
      <c r="X184" s="164"/>
      <c r="Y184" s="164"/>
      <c r="Z184" s="164">
        <v>1</v>
      </c>
      <c r="AA184" s="164"/>
      <c r="AB184" s="164"/>
      <c r="AC184" s="164"/>
      <c r="AD184" s="226" t="s">
        <v>296</v>
      </c>
      <c r="AE184" s="226"/>
      <c r="AF184" s="226"/>
      <c r="AG184" s="227"/>
    </row>
    <row r="185" spans="1:38" ht="12.75" customHeight="1">
      <c r="A185" s="66"/>
      <c r="B185" s="142" t="s">
        <v>148</v>
      </c>
      <c r="C185" s="142"/>
      <c r="D185" s="142"/>
      <c r="E185" s="142"/>
      <c r="F185" s="142"/>
      <c r="G185" s="39"/>
      <c r="H185" s="163">
        <f t="shared" si="13"/>
        <v>21</v>
      </c>
      <c r="I185" s="164"/>
      <c r="J185" s="164"/>
      <c r="K185" s="164"/>
      <c r="L185" s="164"/>
      <c r="M185" s="164">
        <v>11</v>
      </c>
      <c r="N185" s="164"/>
      <c r="O185" s="164"/>
      <c r="P185" s="164"/>
      <c r="Q185" s="164">
        <v>10</v>
      </c>
      <c r="R185" s="164"/>
      <c r="S185" s="164"/>
      <c r="T185" s="164"/>
      <c r="U185" s="164">
        <f t="shared" si="14"/>
        <v>10</v>
      </c>
      <c r="V185" s="164"/>
      <c r="W185" s="164"/>
      <c r="X185" s="164"/>
      <c r="Y185" s="164"/>
      <c r="Z185" s="164">
        <v>7</v>
      </c>
      <c r="AA185" s="164"/>
      <c r="AB185" s="164"/>
      <c r="AC185" s="164"/>
      <c r="AD185" s="164">
        <v>3</v>
      </c>
      <c r="AE185" s="164"/>
      <c r="AF185" s="164"/>
      <c r="AG185" s="225"/>
    </row>
    <row r="186" spans="1:38" ht="12.75" customHeight="1">
      <c r="A186" s="66"/>
      <c r="B186" s="142" t="s">
        <v>137</v>
      </c>
      <c r="C186" s="142"/>
      <c r="D186" s="142"/>
      <c r="E186" s="142"/>
      <c r="F186" s="142"/>
      <c r="G186" s="39"/>
      <c r="H186" s="163">
        <f t="shared" si="13"/>
        <v>5</v>
      </c>
      <c r="I186" s="164"/>
      <c r="J186" s="164"/>
      <c r="K186" s="164"/>
      <c r="L186" s="164"/>
      <c r="M186" s="164">
        <v>3</v>
      </c>
      <c r="N186" s="164"/>
      <c r="O186" s="164"/>
      <c r="P186" s="164"/>
      <c r="Q186" s="164">
        <v>2</v>
      </c>
      <c r="R186" s="164"/>
      <c r="S186" s="164"/>
      <c r="T186" s="164"/>
      <c r="U186" s="164">
        <f t="shared" si="14"/>
        <v>22</v>
      </c>
      <c r="V186" s="164"/>
      <c r="W186" s="164"/>
      <c r="X186" s="164"/>
      <c r="Y186" s="164"/>
      <c r="Z186" s="164">
        <v>11</v>
      </c>
      <c r="AA186" s="164"/>
      <c r="AB186" s="164"/>
      <c r="AC186" s="164"/>
      <c r="AD186" s="164">
        <v>11</v>
      </c>
      <c r="AE186" s="164"/>
      <c r="AF186" s="164"/>
      <c r="AG186" s="225"/>
    </row>
    <row r="187" spans="1:38" ht="12.75" customHeight="1">
      <c r="A187" s="66"/>
      <c r="B187" s="142" t="s">
        <v>308</v>
      </c>
      <c r="C187" s="142"/>
      <c r="D187" s="142"/>
      <c r="E187" s="142"/>
      <c r="F187" s="142"/>
      <c r="G187" s="39"/>
      <c r="H187" s="163">
        <f t="shared" si="13"/>
        <v>10</v>
      </c>
      <c r="I187" s="164"/>
      <c r="J187" s="164"/>
      <c r="K187" s="164"/>
      <c r="L187" s="164"/>
      <c r="M187" s="164">
        <v>3</v>
      </c>
      <c r="N187" s="164"/>
      <c r="O187" s="164"/>
      <c r="P187" s="164"/>
      <c r="Q187" s="164">
        <v>7</v>
      </c>
      <c r="R187" s="164"/>
      <c r="S187" s="164"/>
      <c r="T187" s="164"/>
      <c r="U187" s="164">
        <f t="shared" si="14"/>
        <v>4</v>
      </c>
      <c r="V187" s="164"/>
      <c r="W187" s="164"/>
      <c r="X187" s="164"/>
      <c r="Y187" s="164"/>
      <c r="Z187" s="164">
        <v>1</v>
      </c>
      <c r="AA187" s="164"/>
      <c r="AB187" s="164"/>
      <c r="AC187" s="164"/>
      <c r="AD187" s="164">
        <v>3</v>
      </c>
      <c r="AE187" s="164"/>
      <c r="AF187" s="164"/>
      <c r="AG187" s="225"/>
    </row>
    <row r="188" spans="1:38" ht="12.75" customHeight="1">
      <c r="A188" s="66"/>
      <c r="B188" s="142" t="s">
        <v>200</v>
      </c>
      <c r="C188" s="142"/>
      <c r="D188" s="142"/>
      <c r="E188" s="142"/>
      <c r="F188" s="142"/>
      <c r="G188" s="39"/>
      <c r="H188" s="163">
        <f t="shared" si="13"/>
        <v>20</v>
      </c>
      <c r="I188" s="164"/>
      <c r="J188" s="164"/>
      <c r="K188" s="164"/>
      <c r="L188" s="164"/>
      <c r="M188" s="164">
        <v>9</v>
      </c>
      <c r="N188" s="164"/>
      <c r="O188" s="164"/>
      <c r="P188" s="164"/>
      <c r="Q188" s="164">
        <v>11</v>
      </c>
      <c r="R188" s="164"/>
      <c r="S188" s="164"/>
      <c r="T188" s="164"/>
      <c r="U188" s="164">
        <f t="shared" si="14"/>
        <v>34</v>
      </c>
      <c r="V188" s="164"/>
      <c r="W188" s="164"/>
      <c r="X188" s="164"/>
      <c r="Y188" s="164"/>
      <c r="Z188" s="164">
        <v>18</v>
      </c>
      <c r="AA188" s="164"/>
      <c r="AB188" s="164"/>
      <c r="AC188" s="164"/>
      <c r="AD188" s="164">
        <v>16</v>
      </c>
      <c r="AE188" s="164"/>
      <c r="AF188" s="164"/>
      <c r="AG188" s="225"/>
    </row>
    <row r="189" spans="1:38" ht="12.75" customHeight="1">
      <c r="A189" s="66"/>
      <c r="B189" s="142" t="s">
        <v>309</v>
      </c>
      <c r="C189" s="142"/>
      <c r="D189" s="142"/>
      <c r="E189" s="142"/>
      <c r="F189" s="142"/>
      <c r="G189" s="39"/>
      <c r="H189" s="163">
        <f t="shared" si="13"/>
        <v>10</v>
      </c>
      <c r="I189" s="164"/>
      <c r="J189" s="164"/>
      <c r="K189" s="164"/>
      <c r="L189" s="164"/>
      <c r="M189" s="164">
        <v>6</v>
      </c>
      <c r="N189" s="164"/>
      <c r="O189" s="164"/>
      <c r="P189" s="164"/>
      <c r="Q189" s="164">
        <v>4</v>
      </c>
      <c r="R189" s="164"/>
      <c r="S189" s="164"/>
      <c r="T189" s="164"/>
      <c r="U189" s="164">
        <f t="shared" si="14"/>
        <v>2</v>
      </c>
      <c r="V189" s="164"/>
      <c r="W189" s="164"/>
      <c r="X189" s="164"/>
      <c r="Y189" s="164"/>
      <c r="Z189" s="164">
        <v>2</v>
      </c>
      <c r="AA189" s="164"/>
      <c r="AB189" s="164"/>
      <c r="AC189" s="164"/>
      <c r="AD189" s="226" t="s">
        <v>296</v>
      </c>
      <c r="AE189" s="226"/>
      <c r="AF189" s="226"/>
      <c r="AG189" s="227"/>
    </row>
    <row r="190" spans="1:38" ht="12.75" customHeight="1">
      <c r="A190" s="66"/>
      <c r="B190" s="142" t="s">
        <v>310</v>
      </c>
      <c r="C190" s="142"/>
      <c r="D190" s="142"/>
      <c r="E190" s="142"/>
      <c r="F190" s="142"/>
      <c r="G190" s="39"/>
      <c r="H190" s="163">
        <f t="shared" si="13"/>
        <v>5</v>
      </c>
      <c r="I190" s="164"/>
      <c r="J190" s="164"/>
      <c r="K190" s="164"/>
      <c r="L190" s="164"/>
      <c r="M190" s="164">
        <v>3</v>
      </c>
      <c r="N190" s="164"/>
      <c r="O190" s="164"/>
      <c r="P190" s="164"/>
      <c r="Q190" s="164">
        <v>2</v>
      </c>
      <c r="R190" s="164"/>
      <c r="S190" s="164"/>
      <c r="T190" s="164"/>
      <c r="U190" s="164">
        <f t="shared" si="14"/>
        <v>6</v>
      </c>
      <c r="V190" s="164"/>
      <c r="W190" s="164"/>
      <c r="X190" s="164"/>
      <c r="Y190" s="164"/>
      <c r="Z190" s="164">
        <v>3</v>
      </c>
      <c r="AA190" s="164"/>
      <c r="AB190" s="164"/>
      <c r="AC190" s="164"/>
      <c r="AD190" s="164">
        <v>3</v>
      </c>
      <c r="AE190" s="164"/>
      <c r="AF190" s="164"/>
      <c r="AG190" s="225"/>
    </row>
    <row r="191" spans="1:38" s="13" customFormat="1" ht="12.75" customHeight="1">
      <c r="A191" s="66"/>
      <c r="B191" s="142" t="s">
        <v>311</v>
      </c>
      <c r="C191" s="142"/>
      <c r="D191" s="142"/>
      <c r="E191" s="142"/>
      <c r="F191" s="142"/>
      <c r="G191" s="39"/>
      <c r="H191" s="163">
        <f t="shared" si="13"/>
        <v>9</v>
      </c>
      <c r="I191" s="164"/>
      <c r="J191" s="164"/>
      <c r="K191" s="164"/>
      <c r="L191" s="164"/>
      <c r="M191" s="164">
        <v>3</v>
      </c>
      <c r="N191" s="164"/>
      <c r="O191" s="164"/>
      <c r="P191" s="164"/>
      <c r="Q191" s="164">
        <v>6</v>
      </c>
      <c r="R191" s="164"/>
      <c r="S191" s="164"/>
      <c r="T191" s="164"/>
      <c r="U191" s="164">
        <f t="shared" si="14"/>
        <v>8</v>
      </c>
      <c r="V191" s="164"/>
      <c r="W191" s="164"/>
      <c r="X191" s="164"/>
      <c r="Y191" s="164"/>
      <c r="Z191" s="164">
        <v>3</v>
      </c>
      <c r="AA191" s="164"/>
      <c r="AB191" s="164"/>
      <c r="AC191" s="164"/>
      <c r="AD191" s="164">
        <v>5</v>
      </c>
      <c r="AE191" s="164"/>
      <c r="AF191" s="164"/>
      <c r="AG191" s="225"/>
    </row>
    <row r="192" spans="1:38" s="13" customFormat="1" ht="12.75" customHeight="1">
      <c r="A192" s="66"/>
      <c r="B192" s="142" t="s">
        <v>312</v>
      </c>
      <c r="C192" s="142"/>
      <c r="D192" s="142"/>
      <c r="E192" s="142"/>
      <c r="F192" s="142"/>
      <c r="G192" s="39"/>
      <c r="H192" s="163">
        <f t="shared" si="13"/>
        <v>6</v>
      </c>
      <c r="I192" s="164"/>
      <c r="J192" s="164"/>
      <c r="K192" s="164"/>
      <c r="L192" s="164"/>
      <c r="M192" s="164">
        <v>3</v>
      </c>
      <c r="N192" s="164"/>
      <c r="O192" s="164"/>
      <c r="P192" s="164"/>
      <c r="Q192" s="164">
        <v>3</v>
      </c>
      <c r="R192" s="164"/>
      <c r="S192" s="164"/>
      <c r="T192" s="164"/>
      <c r="U192" s="164">
        <f t="shared" si="14"/>
        <v>5</v>
      </c>
      <c r="V192" s="164"/>
      <c r="W192" s="164"/>
      <c r="X192" s="164"/>
      <c r="Y192" s="164"/>
      <c r="Z192" s="164">
        <v>2</v>
      </c>
      <c r="AA192" s="164"/>
      <c r="AB192" s="164"/>
      <c r="AC192" s="164"/>
      <c r="AD192" s="164">
        <v>3</v>
      </c>
      <c r="AE192" s="164"/>
      <c r="AF192" s="164"/>
      <c r="AG192" s="225"/>
    </row>
    <row r="193" spans="1:33" s="13" customFormat="1" ht="12.95" customHeight="1">
      <c r="A193" s="67"/>
      <c r="B193" s="217" t="s">
        <v>313</v>
      </c>
      <c r="C193" s="217"/>
      <c r="D193" s="217"/>
      <c r="E193" s="217"/>
      <c r="F193" s="217"/>
      <c r="G193" s="36"/>
      <c r="H193" s="373">
        <f t="shared" si="13"/>
        <v>4</v>
      </c>
      <c r="I193" s="216"/>
      <c r="J193" s="216"/>
      <c r="K193" s="216"/>
      <c r="L193" s="216"/>
      <c r="M193" s="216">
        <v>2</v>
      </c>
      <c r="N193" s="216"/>
      <c r="O193" s="216"/>
      <c r="P193" s="216"/>
      <c r="Q193" s="216">
        <v>2</v>
      </c>
      <c r="R193" s="216"/>
      <c r="S193" s="216"/>
      <c r="T193" s="216"/>
      <c r="U193" s="216">
        <f t="shared" si="14"/>
        <v>6</v>
      </c>
      <c r="V193" s="216"/>
      <c r="W193" s="216"/>
      <c r="X193" s="216"/>
      <c r="Y193" s="216"/>
      <c r="Z193" s="216">
        <v>4</v>
      </c>
      <c r="AA193" s="216"/>
      <c r="AB193" s="216"/>
      <c r="AC193" s="216"/>
      <c r="AD193" s="216">
        <v>2</v>
      </c>
      <c r="AE193" s="216"/>
      <c r="AF193" s="216"/>
      <c r="AG193" s="392"/>
    </row>
    <row r="194" spans="1:33" s="13" customFormat="1" ht="12.95" customHeight="1">
      <c r="A194" s="16" t="s">
        <v>286</v>
      </c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  <c r="P194" s="32"/>
      <c r="R194" s="38"/>
      <c r="S194" s="38"/>
      <c r="T194" s="38"/>
      <c r="U194" s="38"/>
      <c r="V194" s="32"/>
      <c r="W194" s="32"/>
      <c r="X194" s="32"/>
      <c r="Y194" s="32"/>
      <c r="Z194" s="70"/>
      <c r="AA194" s="70"/>
      <c r="AB194" s="71"/>
      <c r="AC194" s="71"/>
      <c r="AD194" s="28"/>
      <c r="AE194" s="28"/>
      <c r="AF194" s="28"/>
      <c r="AG194" s="6" t="s">
        <v>221</v>
      </c>
    </row>
    <row r="195" spans="1:33" ht="20.100000000000001" customHeight="1">
      <c r="A195" s="16"/>
      <c r="B195" s="13"/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  <c r="P195" s="32"/>
      <c r="Q195" s="13"/>
      <c r="R195" s="38"/>
      <c r="S195" s="38"/>
      <c r="T195" s="38"/>
      <c r="U195" s="38"/>
      <c r="V195" s="32"/>
      <c r="W195" s="32"/>
      <c r="X195" s="32"/>
      <c r="Y195" s="32"/>
      <c r="Z195" s="32"/>
      <c r="AA195" s="32"/>
      <c r="AB195" s="28"/>
      <c r="AC195" s="28"/>
      <c r="AD195" s="28"/>
      <c r="AE195" s="28"/>
      <c r="AF195" s="28"/>
      <c r="AG195" s="6"/>
    </row>
    <row r="196" spans="1:33" ht="15.95" customHeight="1">
      <c r="A196" s="26" t="s">
        <v>59</v>
      </c>
      <c r="B196" s="27"/>
      <c r="C196" s="13"/>
      <c r="D196" s="13"/>
      <c r="E196" s="13"/>
      <c r="X196" s="28"/>
      <c r="Y196" s="28"/>
      <c r="Z196" s="28"/>
      <c r="AA196" s="28"/>
      <c r="AB196" s="28"/>
      <c r="AC196" s="28"/>
      <c r="AD196" s="28"/>
      <c r="AE196" s="28"/>
      <c r="AF196" s="28"/>
      <c r="AG196" s="28"/>
    </row>
    <row r="197" spans="1:33" ht="15.95" customHeight="1">
      <c r="A197" s="13"/>
      <c r="B197" s="13" t="s">
        <v>306</v>
      </c>
      <c r="C197" s="13"/>
      <c r="D197" s="13"/>
      <c r="E197" s="5"/>
    </row>
    <row r="198" spans="1:33" ht="15.95" customHeight="1">
      <c r="A198" s="166" t="s">
        <v>36</v>
      </c>
      <c r="B198" s="167"/>
      <c r="C198" s="167"/>
      <c r="D198" s="167"/>
      <c r="E198" s="168"/>
      <c r="F198" s="228" t="s">
        <v>53</v>
      </c>
      <c r="G198" s="229"/>
      <c r="H198" s="229"/>
      <c r="I198" s="229"/>
      <c r="J198" s="229"/>
      <c r="K198" s="229"/>
      <c r="L198" s="229"/>
      <c r="M198" s="229"/>
      <c r="N198" s="229"/>
      <c r="O198" s="229"/>
      <c r="P198" s="229"/>
      <c r="Q198" s="229"/>
      <c r="R198" s="229"/>
      <c r="S198" s="229"/>
      <c r="T198" s="229"/>
      <c r="U198" s="229"/>
      <c r="V198" s="229"/>
      <c r="W198" s="229"/>
      <c r="X198" s="230"/>
      <c r="Y198" s="228" t="s">
        <v>60</v>
      </c>
      <c r="Z198" s="229"/>
      <c r="AA198" s="229"/>
      <c r="AB198" s="229"/>
      <c r="AC198" s="229"/>
      <c r="AD198" s="229"/>
      <c r="AE198" s="229"/>
      <c r="AF198" s="229"/>
      <c r="AG198" s="234"/>
    </row>
    <row r="199" spans="1:33" s="25" customFormat="1" ht="15.95" customHeight="1">
      <c r="A199" s="160"/>
      <c r="B199" s="161"/>
      <c r="C199" s="161"/>
      <c r="D199" s="161"/>
      <c r="E199" s="162"/>
      <c r="F199" s="231" t="s">
        <v>53</v>
      </c>
      <c r="G199" s="232"/>
      <c r="H199" s="232"/>
      <c r="I199" s="232"/>
      <c r="J199" s="233"/>
      <c r="K199" s="231" t="s">
        <v>61</v>
      </c>
      <c r="L199" s="232"/>
      <c r="M199" s="232"/>
      <c r="N199" s="233"/>
      <c r="O199" s="231" t="s">
        <v>41</v>
      </c>
      <c r="P199" s="232"/>
      <c r="Q199" s="232"/>
      <c r="R199" s="232"/>
      <c r="S199" s="233"/>
      <c r="T199" s="231" t="s">
        <v>42</v>
      </c>
      <c r="U199" s="232"/>
      <c r="V199" s="232"/>
      <c r="W199" s="232"/>
      <c r="X199" s="233"/>
      <c r="Y199" s="231" t="s">
        <v>38</v>
      </c>
      <c r="Z199" s="232"/>
      <c r="AA199" s="232"/>
      <c r="AB199" s="232"/>
      <c r="AC199" s="233"/>
      <c r="AD199" s="231" t="s">
        <v>61</v>
      </c>
      <c r="AE199" s="232"/>
      <c r="AF199" s="232"/>
      <c r="AG199" s="237"/>
    </row>
    <row r="200" spans="1:33" ht="14.1" customHeight="1">
      <c r="A200" s="171" t="s">
        <v>62</v>
      </c>
      <c r="B200" s="172"/>
      <c r="C200" s="172"/>
      <c r="D200" s="172"/>
      <c r="E200" s="173"/>
      <c r="F200" s="213" t="s">
        <v>63</v>
      </c>
      <c r="G200" s="214"/>
      <c r="H200" s="214"/>
      <c r="I200" s="214"/>
      <c r="J200" s="215"/>
      <c r="K200" s="213" t="s">
        <v>227</v>
      </c>
      <c r="L200" s="214"/>
      <c r="M200" s="214"/>
      <c r="N200" s="215"/>
      <c r="O200" s="213" t="s">
        <v>63</v>
      </c>
      <c r="P200" s="214"/>
      <c r="Q200" s="214"/>
      <c r="R200" s="214"/>
      <c r="S200" s="215"/>
      <c r="T200" s="213" t="s">
        <v>63</v>
      </c>
      <c r="U200" s="214"/>
      <c r="V200" s="214"/>
      <c r="W200" s="214"/>
      <c r="X200" s="215"/>
      <c r="Y200" s="213" t="s">
        <v>43</v>
      </c>
      <c r="Z200" s="214"/>
      <c r="AA200" s="214"/>
      <c r="AB200" s="214"/>
      <c r="AC200" s="215"/>
      <c r="AD200" s="213" t="s">
        <v>227</v>
      </c>
      <c r="AE200" s="214"/>
      <c r="AF200" s="214"/>
      <c r="AG200" s="235"/>
    </row>
    <row r="201" spans="1:33" ht="14.1" customHeight="1">
      <c r="A201" s="155" t="s">
        <v>230</v>
      </c>
      <c r="B201" s="156"/>
      <c r="C201" s="156"/>
      <c r="D201" s="156"/>
      <c r="E201" s="157"/>
      <c r="F201" s="158">
        <v>69207</v>
      </c>
      <c r="G201" s="159"/>
      <c r="H201" s="159"/>
      <c r="I201" s="159"/>
      <c r="J201" s="159"/>
      <c r="K201" s="165">
        <v>1</v>
      </c>
      <c r="L201" s="165"/>
      <c r="M201" s="165"/>
      <c r="N201" s="165"/>
      <c r="O201" s="159">
        <v>33696</v>
      </c>
      <c r="P201" s="159"/>
      <c r="Q201" s="159"/>
      <c r="R201" s="159"/>
      <c r="S201" s="159"/>
      <c r="T201" s="159">
        <v>35511</v>
      </c>
      <c r="U201" s="159"/>
      <c r="V201" s="159"/>
      <c r="W201" s="159"/>
      <c r="X201" s="159"/>
      <c r="Y201" s="159">
        <v>28871</v>
      </c>
      <c r="Z201" s="159"/>
      <c r="AA201" s="159"/>
      <c r="AB201" s="159"/>
      <c r="AC201" s="159"/>
      <c r="AD201" s="165">
        <v>1.7999999999999972</v>
      </c>
      <c r="AE201" s="165"/>
      <c r="AF201" s="165"/>
      <c r="AG201" s="236"/>
    </row>
    <row r="202" spans="1:33" ht="14.1" customHeight="1">
      <c r="A202" s="136" t="s">
        <v>152</v>
      </c>
      <c r="B202" s="137"/>
      <c r="C202" s="137"/>
      <c r="D202" s="137"/>
      <c r="E202" s="138"/>
      <c r="F202" s="153">
        <v>4391</v>
      </c>
      <c r="G202" s="154"/>
      <c r="H202" s="154"/>
      <c r="I202" s="154"/>
      <c r="J202" s="154"/>
      <c r="K202" s="150">
        <v>8.0999999999999943</v>
      </c>
      <c r="L202" s="150"/>
      <c r="M202" s="150"/>
      <c r="N202" s="150"/>
      <c r="O202" s="154">
        <v>2117</v>
      </c>
      <c r="P202" s="154"/>
      <c r="Q202" s="154"/>
      <c r="R202" s="154"/>
      <c r="S202" s="154"/>
      <c r="T202" s="154">
        <v>2274</v>
      </c>
      <c r="U202" s="154"/>
      <c r="V202" s="154"/>
      <c r="W202" s="154"/>
      <c r="X202" s="154"/>
      <c r="Y202" s="154">
        <v>1997</v>
      </c>
      <c r="Z202" s="154"/>
      <c r="AA202" s="154"/>
      <c r="AB202" s="154"/>
      <c r="AC202" s="154"/>
      <c r="AD202" s="150">
        <v>9.7000000000000028</v>
      </c>
      <c r="AE202" s="150"/>
      <c r="AF202" s="150"/>
      <c r="AG202" s="224"/>
    </row>
    <row r="203" spans="1:33" ht="14.1" customHeight="1">
      <c r="A203" s="136" t="s">
        <v>153</v>
      </c>
      <c r="B203" s="137"/>
      <c r="C203" s="137"/>
      <c r="D203" s="137"/>
      <c r="E203" s="138"/>
      <c r="F203" s="153">
        <v>3435</v>
      </c>
      <c r="G203" s="154"/>
      <c r="H203" s="154"/>
      <c r="I203" s="154"/>
      <c r="J203" s="154"/>
      <c r="K203" s="150">
        <v>1.8999999999999915</v>
      </c>
      <c r="L203" s="150"/>
      <c r="M203" s="150"/>
      <c r="N203" s="150"/>
      <c r="O203" s="154">
        <v>1678</v>
      </c>
      <c r="P203" s="154"/>
      <c r="Q203" s="154"/>
      <c r="R203" s="154"/>
      <c r="S203" s="154"/>
      <c r="T203" s="154">
        <v>1757</v>
      </c>
      <c r="U203" s="154"/>
      <c r="V203" s="154"/>
      <c r="W203" s="154"/>
      <c r="X203" s="154"/>
      <c r="Y203" s="154">
        <v>1338</v>
      </c>
      <c r="Z203" s="154"/>
      <c r="AA203" s="154"/>
      <c r="AB203" s="154"/>
      <c r="AC203" s="154"/>
      <c r="AD203" s="150">
        <v>2.0999999999999943</v>
      </c>
      <c r="AE203" s="150"/>
      <c r="AF203" s="150"/>
      <c r="AG203" s="224"/>
    </row>
    <row r="204" spans="1:33" ht="14.1" customHeight="1">
      <c r="A204" s="136" t="s">
        <v>154</v>
      </c>
      <c r="B204" s="137"/>
      <c r="C204" s="137"/>
      <c r="D204" s="137"/>
      <c r="E204" s="138"/>
      <c r="F204" s="153">
        <v>4810</v>
      </c>
      <c r="G204" s="154"/>
      <c r="H204" s="154"/>
      <c r="I204" s="154"/>
      <c r="J204" s="154"/>
      <c r="K204" s="150">
        <v>0.89999999999999147</v>
      </c>
      <c r="L204" s="150"/>
      <c r="M204" s="150"/>
      <c r="N204" s="150"/>
      <c r="O204" s="154">
        <v>2349</v>
      </c>
      <c r="P204" s="154"/>
      <c r="Q204" s="154"/>
      <c r="R204" s="154"/>
      <c r="S204" s="154"/>
      <c r="T204" s="154">
        <v>2461</v>
      </c>
      <c r="U204" s="154"/>
      <c r="V204" s="154"/>
      <c r="W204" s="154"/>
      <c r="X204" s="154"/>
      <c r="Y204" s="154">
        <v>1843</v>
      </c>
      <c r="Z204" s="154"/>
      <c r="AA204" s="154"/>
      <c r="AB204" s="154"/>
      <c r="AC204" s="154"/>
      <c r="AD204" s="150">
        <v>2.4000000000000057</v>
      </c>
      <c r="AE204" s="150"/>
      <c r="AF204" s="150"/>
      <c r="AG204" s="224"/>
    </row>
    <row r="205" spans="1:33" ht="14.1" customHeight="1">
      <c r="A205" s="136" t="s">
        <v>155</v>
      </c>
      <c r="B205" s="137"/>
      <c r="C205" s="137"/>
      <c r="D205" s="137"/>
      <c r="E205" s="138"/>
      <c r="F205" s="153">
        <v>1069</v>
      </c>
      <c r="G205" s="154"/>
      <c r="H205" s="154"/>
      <c r="I205" s="154"/>
      <c r="J205" s="154"/>
      <c r="K205" s="150">
        <v>-0.70000000000000284</v>
      </c>
      <c r="L205" s="150"/>
      <c r="M205" s="150"/>
      <c r="N205" s="150"/>
      <c r="O205" s="154">
        <v>523</v>
      </c>
      <c r="P205" s="154"/>
      <c r="Q205" s="154"/>
      <c r="R205" s="154"/>
      <c r="S205" s="154"/>
      <c r="T205" s="154">
        <v>546</v>
      </c>
      <c r="U205" s="154"/>
      <c r="V205" s="154"/>
      <c r="W205" s="154"/>
      <c r="X205" s="154"/>
      <c r="Y205" s="154">
        <v>479</v>
      </c>
      <c r="Z205" s="154"/>
      <c r="AA205" s="154"/>
      <c r="AB205" s="154"/>
      <c r="AC205" s="154"/>
      <c r="AD205" s="150">
        <v>-0.59999999999999432</v>
      </c>
      <c r="AE205" s="150"/>
      <c r="AF205" s="150"/>
      <c r="AG205" s="224"/>
    </row>
    <row r="206" spans="1:33" ht="14.1" customHeight="1">
      <c r="A206" s="136" t="s">
        <v>156</v>
      </c>
      <c r="B206" s="137"/>
      <c r="C206" s="137"/>
      <c r="D206" s="137"/>
      <c r="E206" s="138"/>
      <c r="F206" s="153">
        <v>3440</v>
      </c>
      <c r="G206" s="154"/>
      <c r="H206" s="154"/>
      <c r="I206" s="154"/>
      <c r="J206" s="154"/>
      <c r="K206" s="150">
        <v>2.4000000000000057</v>
      </c>
      <c r="L206" s="150"/>
      <c r="M206" s="150"/>
      <c r="N206" s="150"/>
      <c r="O206" s="154">
        <v>1743</v>
      </c>
      <c r="P206" s="154"/>
      <c r="Q206" s="154"/>
      <c r="R206" s="154"/>
      <c r="S206" s="154"/>
      <c r="T206" s="154">
        <v>1697</v>
      </c>
      <c r="U206" s="154"/>
      <c r="V206" s="154"/>
      <c r="W206" s="154"/>
      <c r="X206" s="154"/>
      <c r="Y206" s="154">
        <v>1505</v>
      </c>
      <c r="Z206" s="154"/>
      <c r="AA206" s="154"/>
      <c r="AB206" s="154"/>
      <c r="AC206" s="154"/>
      <c r="AD206" s="150">
        <v>3.0999999999999943</v>
      </c>
      <c r="AE206" s="150"/>
      <c r="AF206" s="150"/>
      <c r="AG206" s="224"/>
    </row>
    <row r="207" spans="1:33" ht="14.1" customHeight="1">
      <c r="A207" s="136" t="s">
        <v>157</v>
      </c>
      <c r="B207" s="137"/>
      <c r="C207" s="137"/>
      <c r="D207" s="137"/>
      <c r="E207" s="138"/>
      <c r="F207" s="153">
        <v>2335</v>
      </c>
      <c r="G207" s="154"/>
      <c r="H207" s="154"/>
      <c r="I207" s="154"/>
      <c r="J207" s="154"/>
      <c r="K207" s="150">
        <v>-0.40000000000000568</v>
      </c>
      <c r="L207" s="150"/>
      <c r="M207" s="150"/>
      <c r="N207" s="150"/>
      <c r="O207" s="154">
        <v>1114</v>
      </c>
      <c r="P207" s="154"/>
      <c r="Q207" s="154"/>
      <c r="R207" s="154"/>
      <c r="S207" s="154"/>
      <c r="T207" s="154">
        <v>1221</v>
      </c>
      <c r="U207" s="154"/>
      <c r="V207" s="154"/>
      <c r="W207" s="154"/>
      <c r="X207" s="154"/>
      <c r="Y207" s="154">
        <v>1130</v>
      </c>
      <c r="Z207" s="154"/>
      <c r="AA207" s="154"/>
      <c r="AB207" s="154"/>
      <c r="AC207" s="154"/>
      <c r="AD207" s="150">
        <v>9.9999999999994316E-2</v>
      </c>
      <c r="AE207" s="150"/>
      <c r="AF207" s="150"/>
      <c r="AG207" s="224"/>
    </row>
    <row r="208" spans="1:33" ht="14.1" customHeight="1">
      <c r="A208" s="136" t="s">
        <v>158</v>
      </c>
      <c r="B208" s="137"/>
      <c r="C208" s="137"/>
      <c r="D208" s="137"/>
      <c r="E208" s="138"/>
      <c r="F208" s="153">
        <v>2089</v>
      </c>
      <c r="G208" s="154"/>
      <c r="H208" s="154"/>
      <c r="I208" s="154"/>
      <c r="J208" s="154"/>
      <c r="K208" s="150">
        <v>-2.1000000000000085</v>
      </c>
      <c r="L208" s="150"/>
      <c r="M208" s="150"/>
      <c r="N208" s="150"/>
      <c r="O208" s="154">
        <v>878</v>
      </c>
      <c r="P208" s="154"/>
      <c r="Q208" s="154"/>
      <c r="R208" s="154"/>
      <c r="S208" s="154"/>
      <c r="T208" s="154">
        <v>1211</v>
      </c>
      <c r="U208" s="154"/>
      <c r="V208" s="154"/>
      <c r="W208" s="154"/>
      <c r="X208" s="154"/>
      <c r="Y208" s="154">
        <v>1092</v>
      </c>
      <c r="Z208" s="154"/>
      <c r="AA208" s="154"/>
      <c r="AB208" s="154"/>
      <c r="AC208" s="154"/>
      <c r="AD208" s="150">
        <v>-1.4000000000000057</v>
      </c>
      <c r="AE208" s="150"/>
      <c r="AF208" s="150"/>
      <c r="AG208" s="224"/>
    </row>
    <row r="209" spans="1:33" ht="14.1" customHeight="1">
      <c r="A209" s="136" t="s">
        <v>159</v>
      </c>
      <c r="B209" s="137"/>
      <c r="C209" s="137"/>
      <c r="D209" s="137"/>
      <c r="E209" s="138"/>
      <c r="F209" s="153">
        <v>815</v>
      </c>
      <c r="G209" s="154"/>
      <c r="H209" s="154"/>
      <c r="I209" s="154"/>
      <c r="J209" s="154"/>
      <c r="K209" s="150">
        <v>-9.5999999999999943</v>
      </c>
      <c r="L209" s="150"/>
      <c r="M209" s="150"/>
      <c r="N209" s="150"/>
      <c r="O209" s="154">
        <v>410</v>
      </c>
      <c r="P209" s="154"/>
      <c r="Q209" s="154"/>
      <c r="R209" s="154"/>
      <c r="S209" s="154"/>
      <c r="T209" s="154">
        <v>405</v>
      </c>
      <c r="U209" s="154"/>
      <c r="V209" s="154"/>
      <c r="W209" s="154"/>
      <c r="X209" s="154"/>
      <c r="Y209" s="154">
        <v>327</v>
      </c>
      <c r="Z209" s="154"/>
      <c r="AA209" s="154"/>
      <c r="AB209" s="154"/>
      <c r="AC209" s="154"/>
      <c r="AD209" s="150">
        <v>-11.400000000000006</v>
      </c>
      <c r="AE209" s="150"/>
      <c r="AF209" s="150"/>
      <c r="AG209" s="224"/>
    </row>
    <row r="210" spans="1:33" ht="14.1" customHeight="1">
      <c r="A210" s="136" t="s">
        <v>160</v>
      </c>
      <c r="B210" s="137"/>
      <c r="C210" s="137"/>
      <c r="D210" s="137"/>
      <c r="E210" s="138"/>
      <c r="F210" s="153">
        <v>766</v>
      </c>
      <c r="G210" s="154"/>
      <c r="H210" s="154"/>
      <c r="I210" s="154"/>
      <c r="J210" s="154"/>
      <c r="K210" s="150">
        <v>-1.9000000000000057</v>
      </c>
      <c r="L210" s="150"/>
      <c r="M210" s="150"/>
      <c r="N210" s="150"/>
      <c r="O210" s="154">
        <v>363</v>
      </c>
      <c r="P210" s="154"/>
      <c r="Q210" s="154"/>
      <c r="R210" s="154"/>
      <c r="S210" s="154"/>
      <c r="T210" s="154">
        <v>403</v>
      </c>
      <c r="U210" s="154"/>
      <c r="V210" s="154"/>
      <c r="W210" s="154"/>
      <c r="X210" s="154"/>
      <c r="Y210" s="154">
        <v>286</v>
      </c>
      <c r="Z210" s="154"/>
      <c r="AA210" s="154"/>
      <c r="AB210" s="154"/>
      <c r="AC210" s="154"/>
      <c r="AD210" s="150">
        <v>-0.70000000000000284</v>
      </c>
      <c r="AE210" s="150"/>
      <c r="AF210" s="150"/>
      <c r="AG210" s="224"/>
    </row>
    <row r="211" spans="1:33" ht="14.1" customHeight="1">
      <c r="A211" s="136" t="s">
        <v>161</v>
      </c>
      <c r="B211" s="137"/>
      <c r="C211" s="137"/>
      <c r="D211" s="137"/>
      <c r="E211" s="138"/>
      <c r="F211" s="153">
        <v>366</v>
      </c>
      <c r="G211" s="154"/>
      <c r="H211" s="154"/>
      <c r="I211" s="154"/>
      <c r="J211" s="154"/>
      <c r="K211" s="150">
        <v>-4.2000000000000028</v>
      </c>
      <c r="L211" s="150"/>
      <c r="M211" s="150"/>
      <c r="N211" s="150"/>
      <c r="O211" s="154">
        <v>191</v>
      </c>
      <c r="P211" s="154"/>
      <c r="Q211" s="154"/>
      <c r="R211" s="154"/>
      <c r="S211" s="154"/>
      <c r="T211" s="154">
        <v>175</v>
      </c>
      <c r="U211" s="154"/>
      <c r="V211" s="154"/>
      <c r="W211" s="154"/>
      <c r="X211" s="154"/>
      <c r="Y211" s="154">
        <v>158</v>
      </c>
      <c r="Z211" s="154"/>
      <c r="AA211" s="154"/>
      <c r="AB211" s="154"/>
      <c r="AC211" s="154"/>
      <c r="AD211" s="150">
        <v>-2.5</v>
      </c>
      <c r="AE211" s="150"/>
      <c r="AF211" s="150"/>
      <c r="AG211" s="224"/>
    </row>
    <row r="212" spans="1:33" ht="14.1" customHeight="1">
      <c r="A212" s="136" t="s">
        <v>162</v>
      </c>
      <c r="B212" s="137"/>
      <c r="C212" s="137"/>
      <c r="D212" s="137"/>
      <c r="E212" s="138"/>
      <c r="F212" s="153">
        <v>223</v>
      </c>
      <c r="G212" s="154"/>
      <c r="H212" s="154"/>
      <c r="I212" s="154"/>
      <c r="J212" s="154"/>
      <c r="K212" s="150">
        <v>-0.40000000000000568</v>
      </c>
      <c r="L212" s="150"/>
      <c r="M212" s="150"/>
      <c r="N212" s="150"/>
      <c r="O212" s="154">
        <v>104</v>
      </c>
      <c r="P212" s="154"/>
      <c r="Q212" s="154"/>
      <c r="R212" s="154"/>
      <c r="S212" s="154"/>
      <c r="T212" s="154">
        <v>119</v>
      </c>
      <c r="U212" s="154"/>
      <c r="V212" s="154"/>
      <c r="W212" s="154"/>
      <c r="X212" s="154"/>
      <c r="Y212" s="154">
        <v>87</v>
      </c>
      <c r="Z212" s="154"/>
      <c r="AA212" s="154"/>
      <c r="AB212" s="154"/>
      <c r="AC212" s="154"/>
      <c r="AD212" s="150">
        <v>0</v>
      </c>
      <c r="AE212" s="150"/>
      <c r="AF212" s="150"/>
      <c r="AG212" s="224"/>
    </row>
    <row r="213" spans="1:33" ht="14.1" customHeight="1">
      <c r="A213" s="136" t="s">
        <v>163</v>
      </c>
      <c r="B213" s="137"/>
      <c r="C213" s="137"/>
      <c r="D213" s="137"/>
      <c r="E213" s="138"/>
      <c r="F213" s="153">
        <v>273</v>
      </c>
      <c r="G213" s="154"/>
      <c r="H213" s="154"/>
      <c r="I213" s="154"/>
      <c r="J213" s="154"/>
      <c r="K213" s="150">
        <v>-1.7999999999999972</v>
      </c>
      <c r="L213" s="150"/>
      <c r="M213" s="150"/>
      <c r="N213" s="150"/>
      <c r="O213" s="154">
        <v>127</v>
      </c>
      <c r="P213" s="154"/>
      <c r="Q213" s="154"/>
      <c r="R213" s="154"/>
      <c r="S213" s="154"/>
      <c r="T213" s="154">
        <v>146</v>
      </c>
      <c r="U213" s="154"/>
      <c r="V213" s="154"/>
      <c r="W213" s="154"/>
      <c r="X213" s="154"/>
      <c r="Y213" s="154">
        <v>128</v>
      </c>
      <c r="Z213" s="154"/>
      <c r="AA213" s="154"/>
      <c r="AB213" s="154"/>
      <c r="AC213" s="154"/>
      <c r="AD213" s="150">
        <v>0</v>
      </c>
      <c r="AE213" s="150"/>
      <c r="AF213" s="150"/>
      <c r="AG213" s="224"/>
    </row>
    <row r="214" spans="1:33" ht="14.1" customHeight="1">
      <c r="A214" s="136" t="s">
        <v>164</v>
      </c>
      <c r="B214" s="137"/>
      <c r="C214" s="137"/>
      <c r="D214" s="137"/>
      <c r="E214" s="138"/>
      <c r="F214" s="153">
        <v>205</v>
      </c>
      <c r="G214" s="154"/>
      <c r="H214" s="154"/>
      <c r="I214" s="154"/>
      <c r="J214" s="154"/>
      <c r="K214" s="150">
        <v>-2.4000000000000057</v>
      </c>
      <c r="L214" s="150"/>
      <c r="M214" s="150"/>
      <c r="N214" s="150"/>
      <c r="O214" s="154">
        <v>102</v>
      </c>
      <c r="P214" s="154"/>
      <c r="Q214" s="154"/>
      <c r="R214" s="154"/>
      <c r="S214" s="154"/>
      <c r="T214" s="154">
        <v>103</v>
      </c>
      <c r="U214" s="154"/>
      <c r="V214" s="154"/>
      <c r="W214" s="154"/>
      <c r="X214" s="154"/>
      <c r="Y214" s="154">
        <v>76</v>
      </c>
      <c r="Z214" s="154"/>
      <c r="AA214" s="154"/>
      <c r="AB214" s="154"/>
      <c r="AC214" s="154"/>
      <c r="AD214" s="150">
        <v>4.0999999999999943</v>
      </c>
      <c r="AE214" s="150"/>
      <c r="AF214" s="150"/>
      <c r="AG214" s="224"/>
    </row>
    <row r="215" spans="1:33" ht="14.1" customHeight="1">
      <c r="A215" s="136" t="s">
        <v>165</v>
      </c>
      <c r="B215" s="137"/>
      <c r="C215" s="137"/>
      <c r="D215" s="137"/>
      <c r="E215" s="138"/>
      <c r="F215" s="153">
        <v>1612</v>
      </c>
      <c r="G215" s="154"/>
      <c r="H215" s="154"/>
      <c r="I215" s="154"/>
      <c r="J215" s="154"/>
      <c r="K215" s="150">
        <v>4</v>
      </c>
      <c r="L215" s="150"/>
      <c r="M215" s="150"/>
      <c r="N215" s="150"/>
      <c r="O215" s="154">
        <v>789</v>
      </c>
      <c r="P215" s="154"/>
      <c r="Q215" s="154"/>
      <c r="R215" s="154"/>
      <c r="S215" s="154"/>
      <c r="T215" s="154">
        <v>823</v>
      </c>
      <c r="U215" s="154"/>
      <c r="V215" s="154"/>
      <c r="W215" s="154"/>
      <c r="X215" s="154"/>
      <c r="Y215" s="154">
        <v>681</v>
      </c>
      <c r="Z215" s="154"/>
      <c r="AA215" s="154"/>
      <c r="AB215" s="154"/>
      <c r="AC215" s="154"/>
      <c r="AD215" s="150">
        <v>4.2999999999999972</v>
      </c>
      <c r="AE215" s="150"/>
      <c r="AF215" s="150"/>
      <c r="AG215" s="224"/>
    </row>
    <row r="216" spans="1:33" ht="14.1" customHeight="1">
      <c r="A216" s="136" t="s">
        <v>166</v>
      </c>
      <c r="B216" s="137"/>
      <c r="C216" s="137"/>
      <c r="D216" s="137"/>
      <c r="E216" s="138"/>
      <c r="F216" s="153">
        <v>4815</v>
      </c>
      <c r="G216" s="154"/>
      <c r="H216" s="154"/>
      <c r="I216" s="154"/>
      <c r="J216" s="154"/>
      <c r="K216" s="150">
        <v>0.40000000000000568</v>
      </c>
      <c r="L216" s="150"/>
      <c r="M216" s="150"/>
      <c r="N216" s="150"/>
      <c r="O216" s="154">
        <v>2357</v>
      </c>
      <c r="P216" s="154"/>
      <c r="Q216" s="154"/>
      <c r="R216" s="154"/>
      <c r="S216" s="154"/>
      <c r="T216" s="154">
        <v>2458</v>
      </c>
      <c r="U216" s="154"/>
      <c r="V216" s="154"/>
      <c r="W216" s="154"/>
      <c r="X216" s="154"/>
      <c r="Y216" s="154">
        <v>1671</v>
      </c>
      <c r="Z216" s="154"/>
      <c r="AA216" s="154"/>
      <c r="AB216" s="154"/>
      <c r="AC216" s="154"/>
      <c r="AD216" s="150">
        <v>1.2999999999999829</v>
      </c>
      <c r="AE216" s="150"/>
      <c r="AF216" s="150"/>
      <c r="AG216" s="224"/>
    </row>
    <row r="217" spans="1:33" ht="14.1" customHeight="1">
      <c r="A217" s="136" t="s">
        <v>167</v>
      </c>
      <c r="B217" s="137"/>
      <c r="C217" s="137"/>
      <c r="D217" s="137"/>
      <c r="E217" s="138"/>
      <c r="F217" s="153">
        <v>2191</v>
      </c>
      <c r="G217" s="154"/>
      <c r="H217" s="154"/>
      <c r="I217" s="154"/>
      <c r="J217" s="154"/>
      <c r="K217" s="150">
        <v>0.20000000000000284</v>
      </c>
      <c r="L217" s="150"/>
      <c r="M217" s="150"/>
      <c r="N217" s="150"/>
      <c r="O217" s="154">
        <v>1019</v>
      </c>
      <c r="P217" s="154"/>
      <c r="Q217" s="154"/>
      <c r="R217" s="154"/>
      <c r="S217" s="154"/>
      <c r="T217" s="154">
        <v>1172</v>
      </c>
      <c r="U217" s="154"/>
      <c r="V217" s="154"/>
      <c r="W217" s="154"/>
      <c r="X217" s="154"/>
      <c r="Y217" s="154">
        <v>922</v>
      </c>
      <c r="Z217" s="154"/>
      <c r="AA217" s="154"/>
      <c r="AB217" s="154"/>
      <c r="AC217" s="154"/>
      <c r="AD217" s="150">
        <v>0.89999999999999147</v>
      </c>
      <c r="AE217" s="150"/>
      <c r="AF217" s="150"/>
      <c r="AG217" s="224"/>
    </row>
    <row r="218" spans="1:33" ht="14.1" customHeight="1">
      <c r="A218" s="136" t="s">
        <v>168</v>
      </c>
      <c r="B218" s="137"/>
      <c r="C218" s="137"/>
      <c r="D218" s="137"/>
      <c r="E218" s="138"/>
      <c r="F218" s="153">
        <v>3807</v>
      </c>
      <c r="G218" s="154"/>
      <c r="H218" s="154"/>
      <c r="I218" s="154"/>
      <c r="J218" s="154"/>
      <c r="K218" s="150">
        <v>-1.2000000000000028</v>
      </c>
      <c r="L218" s="150"/>
      <c r="M218" s="150"/>
      <c r="N218" s="150"/>
      <c r="O218" s="154">
        <v>1801</v>
      </c>
      <c r="P218" s="154"/>
      <c r="Q218" s="154"/>
      <c r="R218" s="154"/>
      <c r="S218" s="154"/>
      <c r="T218" s="154">
        <v>2006</v>
      </c>
      <c r="U218" s="154"/>
      <c r="V218" s="154"/>
      <c r="W218" s="154"/>
      <c r="X218" s="154"/>
      <c r="Y218" s="154">
        <v>1704</v>
      </c>
      <c r="Z218" s="154"/>
      <c r="AA218" s="154"/>
      <c r="AB218" s="154"/>
      <c r="AC218" s="154"/>
      <c r="AD218" s="150">
        <v>-9.9999999999994316E-2</v>
      </c>
      <c r="AE218" s="150"/>
      <c r="AF218" s="150"/>
      <c r="AG218" s="224"/>
    </row>
    <row r="219" spans="1:33" ht="14.1" customHeight="1">
      <c r="A219" s="136" t="s">
        <v>169</v>
      </c>
      <c r="B219" s="137"/>
      <c r="C219" s="137"/>
      <c r="D219" s="137"/>
      <c r="E219" s="138"/>
      <c r="F219" s="153">
        <v>2683</v>
      </c>
      <c r="G219" s="154"/>
      <c r="H219" s="154"/>
      <c r="I219" s="154"/>
      <c r="J219" s="154"/>
      <c r="K219" s="150">
        <v>-1.7000000000000028</v>
      </c>
      <c r="L219" s="150"/>
      <c r="M219" s="150"/>
      <c r="N219" s="150"/>
      <c r="O219" s="154">
        <v>1295</v>
      </c>
      <c r="P219" s="154"/>
      <c r="Q219" s="154"/>
      <c r="R219" s="154"/>
      <c r="S219" s="154"/>
      <c r="T219" s="154">
        <v>1388</v>
      </c>
      <c r="U219" s="154"/>
      <c r="V219" s="154"/>
      <c r="W219" s="154"/>
      <c r="X219" s="154"/>
      <c r="Y219" s="154">
        <v>1079</v>
      </c>
      <c r="Z219" s="154"/>
      <c r="AA219" s="154"/>
      <c r="AB219" s="154"/>
      <c r="AC219" s="154"/>
      <c r="AD219" s="150">
        <v>0.20000000000000284</v>
      </c>
      <c r="AE219" s="150"/>
      <c r="AF219" s="150"/>
      <c r="AG219" s="224"/>
    </row>
    <row r="220" spans="1:33" ht="14.1" customHeight="1">
      <c r="A220" s="136" t="s">
        <v>170</v>
      </c>
      <c r="B220" s="137"/>
      <c r="C220" s="137"/>
      <c r="D220" s="137"/>
      <c r="E220" s="138"/>
      <c r="F220" s="153">
        <v>3193</v>
      </c>
      <c r="G220" s="154"/>
      <c r="H220" s="154"/>
      <c r="I220" s="154"/>
      <c r="J220" s="154"/>
      <c r="K220" s="150">
        <v>0.29999999999998295</v>
      </c>
      <c r="L220" s="150"/>
      <c r="M220" s="150"/>
      <c r="N220" s="150"/>
      <c r="O220" s="154">
        <v>1557</v>
      </c>
      <c r="P220" s="154"/>
      <c r="Q220" s="154"/>
      <c r="R220" s="154"/>
      <c r="S220" s="154"/>
      <c r="T220" s="154">
        <v>1636</v>
      </c>
      <c r="U220" s="154"/>
      <c r="V220" s="154"/>
      <c r="W220" s="154"/>
      <c r="X220" s="154"/>
      <c r="Y220" s="154">
        <v>1156</v>
      </c>
      <c r="Z220" s="154"/>
      <c r="AA220" s="154"/>
      <c r="AB220" s="154"/>
      <c r="AC220" s="154"/>
      <c r="AD220" s="150">
        <v>1</v>
      </c>
      <c r="AE220" s="150"/>
      <c r="AF220" s="150"/>
      <c r="AG220" s="224"/>
    </row>
    <row r="221" spans="1:33" ht="14.1" customHeight="1">
      <c r="A221" s="136" t="s">
        <v>171</v>
      </c>
      <c r="B221" s="137"/>
      <c r="C221" s="137"/>
      <c r="D221" s="137"/>
      <c r="E221" s="138"/>
      <c r="F221" s="153">
        <v>3124</v>
      </c>
      <c r="G221" s="154"/>
      <c r="H221" s="154"/>
      <c r="I221" s="154"/>
      <c r="J221" s="154"/>
      <c r="K221" s="150">
        <v>0.79999999999999716</v>
      </c>
      <c r="L221" s="150"/>
      <c r="M221" s="150"/>
      <c r="N221" s="150"/>
      <c r="O221" s="154">
        <v>1495</v>
      </c>
      <c r="P221" s="154"/>
      <c r="Q221" s="154"/>
      <c r="R221" s="154"/>
      <c r="S221" s="154"/>
      <c r="T221" s="154">
        <v>1629</v>
      </c>
      <c r="U221" s="154"/>
      <c r="V221" s="154"/>
      <c r="W221" s="154"/>
      <c r="X221" s="154"/>
      <c r="Y221" s="154">
        <v>1154</v>
      </c>
      <c r="Z221" s="154"/>
      <c r="AA221" s="154"/>
      <c r="AB221" s="154"/>
      <c r="AC221" s="154"/>
      <c r="AD221" s="150">
        <v>1.8999999999999915</v>
      </c>
      <c r="AE221" s="150"/>
      <c r="AF221" s="150"/>
      <c r="AG221" s="224"/>
    </row>
    <row r="222" spans="1:33" ht="14.1" customHeight="1">
      <c r="A222" s="136" t="s">
        <v>172</v>
      </c>
      <c r="B222" s="137"/>
      <c r="C222" s="137"/>
      <c r="D222" s="137"/>
      <c r="E222" s="138"/>
      <c r="F222" s="153">
        <v>1353</v>
      </c>
      <c r="G222" s="154"/>
      <c r="H222" s="154"/>
      <c r="I222" s="154"/>
      <c r="J222" s="154"/>
      <c r="K222" s="150">
        <v>10.600000000000009</v>
      </c>
      <c r="L222" s="150"/>
      <c r="M222" s="150"/>
      <c r="N222" s="150"/>
      <c r="O222" s="154">
        <v>663</v>
      </c>
      <c r="P222" s="154"/>
      <c r="Q222" s="154"/>
      <c r="R222" s="154"/>
      <c r="S222" s="154"/>
      <c r="T222" s="154">
        <v>690</v>
      </c>
      <c r="U222" s="154"/>
      <c r="V222" s="154"/>
      <c r="W222" s="154"/>
      <c r="X222" s="154"/>
      <c r="Y222" s="154">
        <v>420</v>
      </c>
      <c r="Z222" s="154"/>
      <c r="AA222" s="154"/>
      <c r="AB222" s="154"/>
      <c r="AC222" s="154"/>
      <c r="AD222" s="150">
        <v>12.299999999999997</v>
      </c>
      <c r="AE222" s="150"/>
      <c r="AF222" s="150"/>
      <c r="AG222" s="224"/>
    </row>
    <row r="223" spans="1:33" ht="14.1" customHeight="1">
      <c r="A223" s="136" t="s">
        <v>173</v>
      </c>
      <c r="B223" s="137"/>
      <c r="C223" s="137"/>
      <c r="D223" s="137"/>
      <c r="E223" s="138"/>
      <c r="F223" s="153">
        <v>4</v>
      </c>
      <c r="G223" s="154"/>
      <c r="H223" s="154"/>
      <c r="I223" s="154"/>
      <c r="J223" s="154"/>
      <c r="K223" s="150">
        <v>0</v>
      </c>
      <c r="L223" s="150"/>
      <c r="M223" s="150"/>
      <c r="N223" s="150"/>
      <c r="O223" s="154">
        <v>3</v>
      </c>
      <c r="P223" s="154"/>
      <c r="Q223" s="154"/>
      <c r="R223" s="154"/>
      <c r="S223" s="154"/>
      <c r="T223" s="154">
        <v>1</v>
      </c>
      <c r="U223" s="154"/>
      <c r="V223" s="154"/>
      <c r="W223" s="154"/>
      <c r="X223" s="154"/>
      <c r="Y223" s="154">
        <v>2</v>
      </c>
      <c r="Z223" s="154"/>
      <c r="AA223" s="154"/>
      <c r="AB223" s="154"/>
      <c r="AC223" s="154"/>
      <c r="AD223" s="150">
        <v>0</v>
      </c>
      <c r="AE223" s="150"/>
      <c r="AF223" s="150"/>
      <c r="AG223" s="224"/>
    </row>
    <row r="224" spans="1:33" ht="14.1" customHeight="1">
      <c r="A224" s="136" t="s">
        <v>174</v>
      </c>
      <c r="B224" s="137"/>
      <c r="C224" s="137"/>
      <c r="D224" s="137"/>
      <c r="E224" s="138"/>
      <c r="F224" s="153">
        <v>5380</v>
      </c>
      <c r="G224" s="154"/>
      <c r="H224" s="154"/>
      <c r="I224" s="154"/>
      <c r="J224" s="154"/>
      <c r="K224" s="150">
        <v>-1.4000000000000057</v>
      </c>
      <c r="L224" s="150"/>
      <c r="M224" s="150"/>
      <c r="N224" s="150"/>
      <c r="O224" s="154">
        <v>2650</v>
      </c>
      <c r="P224" s="154"/>
      <c r="Q224" s="154"/>
      <c r="R224" s="154"/>
      <c r="S224" s="154"/>
      <c r="T224" s="154">
        <v>2730</v>
      </c>
      <c r="U224" s="154"/>
      <c r="V224" s="154"/>
      <c r="W224" s="154"/>
      <c r="X224" s="154"/>
      <c r="Y224" s="154">
        <v>2404</v>
      </c>
      <c r="Z224" s="154"/>
      <c r="AA224" s="154"/>
      <c r="AB224" s="154"/>
      <c r="AC224" s="154"/>
      <c r="AD224" s="150">
        <v>-0.20000000000000284</v>
      </c>
      <c r="AE224" s="150"/>
      <c r="AF224" s="150"/>
      <c r="AG224" s="224"/>
    </row>
    <row r="225" spans="1:35" ht="14.1" customHeight="1">
      <c r="A225" s="136" t="s">
        <v>175</v>
      </c>
      <c r="B225" s="137"/>
      <c r="C225" s="137"/>
      <c r="D225" s="137"/>
      <c r="E225" s="138"/>
      <c r="F225" s="153">
        <v>2446</v>
      </c>
      <c r="G225" s="154"/>
      <c r="H225" s="154"/>
      <c r="I225" s="154"/>
      <c r="J225" s="154"/>
      <c r="K225" s="150">
        <v>0.69999999999998863</v>
      </c>
      <c r="L225" s="150"/>
      <c r="M225" s="150"/>
      <c r="N225" s="150"/>
      <c r="O225" s="154">
        <v>1213</v>
      </c>
      <c r="P225" s="154"/>
      <c r="Q225" s="154"/>
      <c r="R225" s="154"/>
      <c r="S225" s="154"/>
      <c r="T225" s="154">
        <v>1233</v>
      </c>
      <c r="U225" s="154"/>
      <c r="V225" s="154"/>
      <c r="W225" s="154"/>
      <c r="X225" s="154"/>
      <c r="Y225" s="154">
        <v>1004</v>
      </c>
      <c r="Z225" s="154"/>
      <c r="AA225" s="154"/>
      <c r="AB225" s="154"/>
      <c r="AC225" s="154"/>
      <c r="AD225" s="150">
        <v>1.5999999999999943</v>
      </c>
      <c r="AE225" s="150"/>
      <c r="AF225" s="150"/>
      <c r="AG225" s="224"/>
    </row>
    <row r="226" spans="1:35" ht="14.1" customHeight="1">
      <c r="A226" s="136" t="s">
        <v>176</v>
      </c>
      <c r="B226" s="137"/>
      <c r="C226" s="137"/>
      <c r="D226" s="137"/>
      <c r="E226" s="138"/>
      <c r="F226" s="153">
        <v>461</v>
      </c>
      <c r="G226" s="154"/>
      <c r="H226" s="154"/>
      <c r="I226" s="154"/>
      <c r="J226" s="154"/>
      <c r="K226" s="150">
        <v>-2.7000000000000028</v>
      </c>
      <c r="L226" s="150"/>
      <c r="M226" s="150"/>
      <c r="N226" s="150"/>
      <c r="O226" s="154">
        <v>216</v>
      </c>
      <c r="P226" s="154"/>
      <c r="Q226" s="154"/>
      <c r="R226" s="154"/>
      <c r="S226" s="154"/>
      <c r="T226" s="154">
        <v>245</v>
      </c>
      <c r="U226" s="154"/>
      <c r="V226" s="154"/>
      <c r="W226" s="154"/>
      <c r="X226" s="154"/>
      <c r="Y226" s="154">
        <v>198</v>
      </c>
      <c r="Z226" s="154"/>
      <c r="AA226" s="154"/>
      <c r="AB226" s="154"/>
      <c r="AC226" s="154"/>
      <c r="AD226" s="150">
        <v>-4.2999999999999972</v>
      </c>
      <c r="AE226" s="150"/>
      <c r="AF226" s="150"/>
      <c r="AG226" s="224"/>
    </row>
    <row r="227" spans="1:35" ht="14.1" customHeight="1">
      <c r="A227" s="136" t="s">
        <v>177</v>
      </c>
      <c r="B227" s="137"/>
      <c r="C227" s="137"/>
      <c r="D227" s="137"/>
      <c r="E227" s="138"/>
      <c r="F227" s="153">
        <v>1966</v>
      </c>
      <c r="G227" s="154"/>
      <c r="H227" s="154"/>
      <c r="I227" s="154"/>
      <c r="J227" s="154"/>
      <c r="K227" s="150">
        <v>0.40000000000000568</v>
      </c>
      <c r="L227" s="150"/>
      <c r="M227" s="150"/>
      <c r="N227" s="150"/>
      <c r="O227" s="154">
        <v>936</v>
      </c>
      <c r="P227" s="154"/>
      <c r="Q227" s="154"/>
      <c r="R227" s="154"/>
      <c r="S227" s="154"/>
      <c r="T227" s="154">
        <v>1030</v>
      </c>
      <c r="U227" s="154"/>
      <c r="V227" s="154"/>
      <c r="W227" s="154"/>
      <c r="X227" s="154"/>
      <c r="Y227" s="154">
        <v>877</v>
      </c>
      <c r="Z227" s="154"/>
      <c r="AA227" s="154"/>
      <c r="AB227" s="154"/>
      <c r="AC227" s="154"/>
      <c r="AD227" s="150">
        <v>-9.9999999999994316E-2</v>
      </c>
      <c r="AE227" s="150"/>
      <c r="AF227" s="150"/>
      <c r="AG227" s="224"/>
    </row>
    <row r="228" spans="1:35" ht="14.1" customHeight="1">
      <c r="A228" s="136" t="s">
        <v>178</v>
      </c>
      <c r="B228" s="137"/>
      <c r="C228" s="137"/>
      <c r="D228" s="137"/>
      <c r="E228" s="138"/>
      <c r="F228" s="153">
        <v>1541</v>
      </c>
      <c r="G228" s="154"/>
      <c r="H228" s="154"/>
      <c r="I228" s="154"/>
      <c r="J228" s="154"/>
      <c r="K228" s="150">
        <v>1.2000000000000028</v>
      </c>
      <c r="L228" s="150"/>
      <c r="M228" s="150"/>
      <c r="N228" s="150"/>
      <c r="O228" s="154">
        <v>765</v>
      </c>
      <c r="P228" s="154"/>
      <c r="Q228" s="154"/>
      <c r="R228" s="154"/>
      <c r="S228" s="154"/>
      <c r="T228" s="154">
        <v>776</v>
      </c>
      <c r="U228" s="154"/>
      <c r="V228" s="154"/>
      <c r="W228" s="154"/>
      <c r="X228" s="154"/>
      <c r="Y228" s="154">
        <v>652</v>
      </c>
      <c r="Z228" s="154"/>
      <c r="AA228" s="154"/>
      <c r="AB228" s="154"/>
      <c r="AC228" s="154"/>
      <c r="AD228" s="150">
        <v>1.0999999999999943</v>
      </c>
      <c r="AE228" s="150"/>
      <c r="AF228" s="150"/>
      <c r="AG228" s="224"/>
    </row>
    <row r="229" spans="1:35" ht="14.1" customHeight="1">
      <c r="A229" s="136" t="s">
        <v>179</v>
      </c>
      <c r="B229" s="137"/>
      <c r="C229" s="137"/>
      <c r="D229" s="137"/>
      <c r="E229" s="138"/>
      <c r="F229" s="153">
        <v>1058</v>
      </c>
      <c r="G229" s="154"/>
      <c r="H229" s="154"/>
      <c r="I229" s="154"/>
      <c r="J229" s="154"/>
      <c r="K229" s="150">
        <v>-1.9000000000000057</v>
      </c>
      <c r="L229" s="150"/>
      <c r="M229" s="150"/>
      <c r="N229" s="150"/>
      <c r="O229" s="154">
        <v>539</v>
      </c>
      <c r="P229" s="154"/>
      <c r="Q229" s="154"/>
      <c r="R229" s="154"/>
      <c r="S229" s="154"/>
      <c r="T229" s="154">
        <v>519</v>
      </c>
      <c r="U229" s="154"/>
      <c r="V229" s="154"/>
      <c r="W229" s="154"/>
      <c r="X229" s="154"/>
      <c r="Y229" s="154">
        <v>494</v>
      </c>
      <c r="Z229" s="154"/>
      <c r="AA229" s="154"/>
      <c r="AB229" s="154"/>
      <c r="AC229" s="154"/>
      <c r="AD229" s="150">
        <v>1.8999999999999915</v>
      </c>
      <c r="AE229" s="150"/>
      <c r="AF229" s="150"/>
      <c r="AG229" s="224"/>
    </row>
    <row r="230" spans="1:35" ht="14.1" customHeight="1">
      <c r="A230" s="136" t="s">
        <v>180</v>
      </c>
      <c r="B230" s="137"/>
      <c r="C230" s="137"/>
      <c r="D230" s="137"/>
      <c r="E230" s="138"/>
      <c r="F230" s="153">
        <v>941</v>
      </c>
      <c r="G230" s="154"/>
      <c r="H230" s="154"/>
      <c r="I230" s="154"/>
      <c r="J230" s="154"/>
      <c r="K230" s="150">
        <v>7.6999999999999886</v>
      </c>
      <c r="L230" s="150"/>
      <c r="M230" s="150"/>
      <c r="N230" s="150"/>
      <c r="O230" s="154">
        <v>468</v>
      </c>
      <c r="P230" s="154"/>
      <c r="Q230" s="154"/>
      <c r="R230" s="154"/>
      <c r="S230" s="154"/>
      <c r="T230" s="154">
        <v>473</v>
      </c>
      <c r="U230" s="154"/>
      <c r="V230" s="154"/>
      <c r="W230" s="154"/>
      <c r="X230" s="154"/>
      <c r="Y230" s="154">
        <v>435</v>
      </c>
      <c r="Z230" s="154"/>
      <c r="AA230" s="154"/>
      <c r="AB230" s="154"/>
      <c r="AC230" s="154"/>
      <c r="AD230" s="150">
        <v>8.8000000000000114</v>
      </c>
      <c r="AE230" s="150"/>
      <c r="AF230" s="150"/>
      <c r="AG230" s="224"/>
    </row>
    <row r="231" spans="1:35" ht="14.1" customHeight="1">
      <c r="A231" s="136" t="s">
        <v>181</v>
      </c>
      <c r="B231" s="137"/>
      <c r="C231" s="137"/>
      <c r="D231" s="137"/>
      <c r="E231" s="138"/>
      <c r="F231" s="153">
        <v>538</v>
      </c>
      <c r="G231" s="154"/>
      <c r="H231" s="154"/>
      <c r="I231" s="154"/>
      <c r="J231" s="154"/>
      <c r="K231" s="150">
        <v>2.2999999999999972</v>
      </c>
      <c r="L231" s="150"/>
      <c r="M231" s="150"/>
      <c r="N231" s="150"/>
      <c r="O231" s="154">
        <v>310</v>
      </c>
      <c r="P231" s="154"/>
      <c r="Q231" s="154"/>
      <c r="R231" s="154"/>
      <c r="S231" s="154"/>
      <c r="T231" s="154">
        <v>228</v>
      </c>
      <c r="U231" s="154"/>
      <c r="V231" s="154"/>
      <c r="W231" s="154"/>
      <c r="X231" s="154"/>
      <c r="Y231" s="154">
        <v>276</v>
      </c>
      <c r="Z231" s="154"/>
      <c r="AA231" s="154"/>
      <c r="AB231" s="154"/>
      <c r="AC231" s="154"/>
      <c r="AD231" s="150">
        <v>2.2000000000000028</v>
      </c>
      <c r="AE231" s="150"/>
      <c r="AF231" s="150"/>
      <c r="AG231" s="224"/>
    </row>
    <row r="232" spans="1:35" ht="14.1" customHeight="1">
      <c r="A232" s="136" t="s">
        <v>182</v>
      </c>
      <c r="B232" s="137"/>
      <c r="C232" s="137"/>
      <c r="D232" s="137"/>
      <c r="E232" s="138"/>
      <c r="F232" s="153">
        <v>876</v>
      </c>
      <c r="G232" s="154"/>
      <c r="H232" s="154"/>
      <c r="I232" s="154"/>
      <c r="J232" s="154"/>
      <c r="K232" s="150">
        <v>-2.2999999999999972</v>
      </c>
      <c r="L232" s="150"/>
      <c r="M232" s="150"/>
      <c r="N232" s="150"/>
      <c r="O232" s="154">
        <v>456</v>
      </c>
      <c r="P232" s="154"/>
      <c r="Q232" s="154"/>
      <c r="R232" s="154"/>
      <c r="S232" s="154"/>
      <c r="T232" s="154">
        <v>420</v>
      </c>
      <c r="U232" s="154"/>
      <c r="V232" s="154"/>
      <c r="W232" s="154"/>
      <c r="X232" s="154"/>
      <c r="Y232" s="154">
        <v>488</v>
      </c>
      <c r="Z232" s="154"/>
      <c r="AA232" s="154"/>
      <c r="AB232" s="154"/>
      <c r="AC232" s="154"/>
      <c r="AD232" s="150">
        <v>-0.59999999999999432</v>
      </c>
      <c r="AE232" s="150"/>
      <c r="AF232" s="150"/>
      <c r="AG232" s="224"/>
    </row>
    <row r="233" spans="1:35" ht="14.1" customHeight="1">
      <c r="A233" s="136" t="s">
        <v>183</v>
      </c>
      <c r="B233" s="137"/>
      <c r="C233" s="137"/>
      <c r="D233" s="137"/>
      <c r="E233" s="138"/>
      <c r="F233" s="153">
        <v>261</v>
      </c>
      <c r="G233" s="154"/>
      <c r="H233" s="154"/>
      <c r="I233" s="154"/>
      <c r="J233" s="154"/>
      <c r="K233" s="150">
        <v>4.8000000000000114</v>
      </c>
      <c r="L233" s="150"/>
      <c r="M233" s="150"/>
      <c r="N233" s="150"/>
      <c r="O233" s="154">
        <v>135</v>
      </c>
      <c r="P233" s="154"/>
      <c r="Q233" s="154"/>
      <c r="R233" s="154"/>
      <c r="S233" s="154"/>
      <c r="T233" s="154">
        <v>126</v>
      </c>
      <c r="U233" s="154"/>
      <c r="V233" s="154"/>
      <c r="W233" s="154"/>
      <c r="X233" s="154"/>
      <c r="Y233" s="154">
        <v>130</v>
      </c>
      <c r="Z233" s="154"/>
      <c r="AA233" s="154"/>
      <c r="AB233" s="154"/>
      <c r="AC233" s="154"/>
      <c r="AD233" s="150">
        <v>10.200000000000003</v>
      </c>
      <c r="AE233" s="150"/>
      <c r="AF233" s="150"/>
      <c r="AG233" s="224"/>
    </row>
    <row r="234" spans="1:35" ht="14.1" customHeight="1">
      <c r="A234" s="136" t="s">
        <v>184</v>
      </c>
      <c r="B234" s="137"/>
      <c r="C234" s="137"/>
      <c r="D234" s="137"/>
      <c r="E234" s="138"/>
      <c r="F234" s="153">
        <v>511</v>
      </c>
      <c r="G234" s="154"/>
      <c r="H234" s="154"/>
      <c r="I234" s="154"/>
      <c r="J234" s="154"/>
      <c r="K234" s="150">
        <v>0.40000000000000568</v>
      </c>
      <c r="L234" s="150"/>
      <c r="M234" s="150"/>
      <c r="N234" s="150"/>
      <c r="O234" s="154">
        <v>253</v>
      </c>
      <c r="P234" s="154"/>
      <c r="Q234" s="154"/>
      <c r="R234" s="154"/>
      <c r="S234" s="154"/>
      <c r="T234" s="154">
        <v>258</v>
      </c>
      <c r="U234" s="154"/>
      <c r="V234" s="154"/>
      <c r="W234" s="154"/>
      <c r="X234" s="154"/>
      <c r="Y234" s="154">
        <v>235</v>
      </c>
      <c r="Z234" s="154"/>
      <c r="AA234" s="154"/>
      <c r="AB234" s="154"/>
      <c r="AC234" s="154"/>
      <c r="AD234" s="150">
        <v>0</v>
      </c>
      <c r="AE234" s="150"/>
      <c r="AF234" s="150"/>
      <c r="AG234" s="224"/>
    </row>
    <row r="235" spans="1:35" ht="14.1" customHeight="1">
      <c r="A235" s="136" t="s">
        <v>185</v>
      </c>
      <c r="B235" s="137"/>
      <c r="C235" s="137"/>
      <c r="D235" s="137"/>
      <c r="E235" s="138"/>
      <c r="F235" s="153">
        <v>789</v>
      </c>
      <c r="G235" s="154"/>
      <c r="H235" s="154"/>
      <c r="I235" s="154"/>
      <c r="J235" s="154"/>
      <c r="K235" s="150">
        <v>4.5</v>
      </c>
      <c r="L235" s="150"/>
      <c r="M235" s="150"/>
      <c r="N235" s="150"/>
      <c r="O235" s="154">
        <v>419</v>
      </c>
      <c r="P235" s="154"/>
      <c r="Q235" s="154"/>
      <c r="R235" s="154"/>
      <c r="S235" s="154"/>
      <c r="T235" s="154">
        <v>370</v>
      </c>
      <c r="U235" s="154"/>
      <c r="V235" s="154"/>
      <c r="W235" s="154"/>
      <c r="X235" s="154"/>
      <c r="Y235" s="154">
        <v>344</v>
      </c>
      <c r="Z235" s="154"/>
      <c r="AA235" s="154"/>
      <c r="AB235" s="154"/>
      <c r="AC235" s="154"/>
      <c r="AD235" s="150">
        <v>9.6000000000000085</v>
      </c>
      <c r="AE235" s="150"/>
      <c r="AF235" s="150"/>
      <c r="AG235" s="224"/>
    </row>
    <row r="236" spans="1:35" ht="14.1" customHeight="1">
      <c r="A236" s="136" t="s">
        <v>186</v>
      </c>
      <c r="B236" s="137"/>
      <c r="C236" s="137"/>
      <c r="D236" s="137"/>
      <c r="E236" s="138"/>
      <c r="F236" s="153">
        <v>169</v>
      </c>
      <c r="G236" s="154"/>
      <c r="H236" s="154"/>
      <c r="I236" s="154"/>
      <c r="J236" s="154"/>
      <c r="K236" s="150">
        <v>-2.2999999999999972</v>
      </c>
      <c r="L236" s="150"/>
      <c r="M236" s="150"/>
      <c r="N236" s="150"/>
      <c r="O236" s="154">
        <v>79</v>
      </c>
      <c r="P236" s="154"/>
      <c r="Q236" s="154"/>
      <c r="R236" s="154"/>
      <c r="S236" s="154"/>
      <c r="T236" s="154">
        <v>90</v>
      </c>
      <c r="U236" s="154"/>
      <c r="V236" s="154"/>
      <c r="W236" s="154"/>
      <c r="X236" s="154"/>
      <c r="Y236" s="154">
        <v>63</v>
      </c>
      <c r="Z236" s="154"/>
      <c r="AA236" s="154"/>
      <c r="AB236" s="154"/>
      <c r="AC236" s="154"/>
      <c r="AD236" s="150">
        <v>-3.1000000000000085</v>
      </c>
      <c r="AE236" s="150"/>
      <c r="AF236" s="150"/>
      <c r="AG236" s="224"/>
    </row>
    <row r="237" spans="1:35" ht="14.1" customHeight="1">
      <c r="A237" s="136" t="s">
        <v>187</v>
      </c>
      <c r="B237" s="137"/>
      <c r="C237" s="137"/>
      <c r="D237" s="137"/>
      <c r="E237" s="138"/>
      <c r="F237" s="153">
        <v>333</v>
      </c>
      <c r="G237" s="154"/>
      <c r="H237" s="154"/>
      <c r="I237" s="154"/>
      <c r="J237" s="154"/>
      <c r="K237" s="150">
        <v>-1.2000000000000028</v>
      </c>
      <c r="L237" s="150"/>
      <c r="M237" s="150"/>
      <c r="N237" s="150"/>
      <c r="O237" s="154">
        <v>151</v>
      </c>
      <c r="P237" s="154"/>
      <c r="Q237" s="154"/>
      <c r="R237" s="154"/>
      <c r="S237" s="154"/>
      <c r="T237" s="154">
        <v>182</v>
      </c>
      <c r="U237" s="154"/>
      <c r="V237" s="154"/>
      <c r="W237" s="154"/>
      <c r="X237" s="154"/>
      <c r="Y237" s="154">
        <v>153</v>
      </c>
      <c r="Z237" s="154"/>
      <c r="AA237" s="154"/>
      <c r="AB237" s="154"/>
      <c r="AC237" s="154"/>
      <c r="AD237" s="150">
        <v>2</v>
      </c>
      <c r="AE237" s="150"/>
      <c r="AF237" s="150"/>
      <c r="AG237" s="224"/>
      <c r="AI237" s="29"/>
    </row>
    <row r="238" spans="1:35" ht="14.1" customHeight="1">
      <c r="A238" s="136" t="s">
        <v>285</v>
      </c>
      <c r="B238" s="137"/>
      <c r="C238" s="137"/>
      <c r="D238" s="137"/>
      <c r="E238" s="138"/>
      <c r="F238" s="153">
        <v>3163</v>
      </c>
      <c r="G238" s="154"/>
      <c r="H238" s="154"/>
      <c r="I238" s="154"/>
      <c r="J238" s="154"/>
      <c r="K238" s="150">
        <v>8.4000000000000057</v>
      </c>
      <c r="L238" s="150"/>
      <c r="M238" s="150"/>
      <c r="N238" s="150"/>
      <c r="O238" s="154">
        <v>1566</v>
      </c>
      <c r="P238" s="154"/>
      <c r="Q238" s="154"/>
      <c r="R238" s="154"/>
      <c r="S238" s="154"/>
      <c r="T238" s="154">
        <v>1597</v>
      </c>
      <c r="U238" s="154"/>
      <c r="V238" s="154"/>
      <c r="W238" s="154"/>
      <c r="X238" s="154"/>
      <c r="Y238" s="154">
        <v>961</v>
      </c>
      <c r="Z238" s="154"/>
      <c r="AA238" s="154"/>
      <c r="AB238" s="154"/>
      <c r="AC238" s="154"/>
      <c r="AD238" s="150">
        <v>7.8999999999999915</v>
      </c>
      <c r="AE238" s="150"/>
      <c r="AF238" s="150"/>
      <c r="AG238" s="224"/>
    </row>
    <row r="239" spans="1:35" ht="14.1" customHeight="1">
      <c r="A239" s="136" t="s">
        <v>188</v>
      </c>
      <c r="B239" s="137"/>
      <c r="C239" s="137"/>
      <c r="D239" s="137"/>
      <c r="E239" s="138"/>
      <c r="F239" s="153">
        <v>269</v>
      </c>
      <c r="G239" s="154"/>
      <c r="H239" s="154"/>
      <c r="I239" s="154"/>
      <c r="J239" s="154"/>
      <c r="K239" s="150">
        <v>-5.3000000000000114</v>
      </c>
      <c r="L239" s="150"/>
      <c r="M239" s="150"/>
      <c r="N239" s="150"/>
      <c r="O239" s="154">
        <v>145</v>
      </c>
      <c r="P239" s="154"/>
      <c r="Q239" s="154"/>
      <c r="R239" s="154"/>
      <c r="S239" s="154"/>
      <c r="T239" s="154">
        <v>124</v>
      </c>
      <c r="U239" s="154"/>
      <c r="V239" s="154"/>
      <c r="W239" s="154"/>
      <c r="X239" s="154"/>
      <c r="Y239" s="154">
        <v>148</v>
      </c>
      <c r="Z239" s="154"/>
      <c r="AA239" s="154"/>
      <c r="AB239" s="154"/>
      <c r="AC239" s="154"/>
      <c r="AD239" s="150">
        <v>-6.2999999999999972</v>
      </c>
      <c r="AE239" s="150"/>
      <c r="AF239" s="150"/>
      <c r="AG239" s="224"/>
    </row>
    <row r="240" spans="1:35" ht="14.1" customHeight="1">
      <c r="A240" s="136" t="s">
        <v>189</v>
      </c>
      <c r="B240" s="137"/>
      <c r="C240" s="137"/>
      <c r="D240" s="137"/>
      <c r="E240" s="138"/>
      <c r="F240" s="153">
        <v>251</v>
      </c>
      <c r="G240" s="154"/>
      <c r="H240" s="154"/>
      <c r="I240" s="154"/>
      <c r="J240" s="154"/>
      <c r="K240" s="150">
        <v>-2.7000000000000028</v>
      </c>
      <c r="L240" s="150"/>
      <c r="M240" s="150"/>
      <c r="N240" s="150"/>
      <c r="O240" s="154">
        <v>120</v>
      </c>
      <c r="P240" s="154"/>
      <c r="Q240" s="154"/>
      <c r="R240" s="154"/>
      <c r="S240" s="154"/>
      <c r="T240" s="154">
        <v>131</v>
      </c>
      <c r="U240" s="154"/>
      <c r="V240" s="154"/>
      <c r="W240" s="154"/>
      <c r="X240" s="154"/>
      <c r="Y240" s="154">
        <v>86</v>
      </c>
      <c r="Z240" s="154"/>
      <c r="AA240" s="154"/>
      <c r="AB240" s="154"/>
      <c r="AC240" s="154"/>
      <c r="AD240" s="150">
        <v>-1.0999999999999943</v>
      </c>
      <c r="AE240" s="150"/>
      <c r="AF240" s="150"/>
      <c r="AG240" s="224"/>
    </row>
    <row r="241" spans="1:35" ht="14.1" customHeight="1">
      <c r="A241" s="136" t="s">
        <v>190</v>
      </c>
      <c r="B241" s="137"/>
      <c r="C241" s="137"/>
      <c r="D241" s="137"/>
      <c r="E241" s="138"/>
      <c r="F241" s="153">
        <v>320</v>
      </c>
      <c r="G241" s="154"/>
      <c r="H241" s="154"/>
      <c r="I241" s="154"/>
      <c r="J241" s="154"/>
      <c r="K241" s="150">
        <v>-1.2000000000000028</v>
      </c>
      <c r="L241" s="150"/>
      <c r="M241" s="150"/>
      <c r="N241" s="150"/>
      <c r="O241" s="154">
        <v>161</v>
      </c>
      <c r="P241" s="154"/>
      <c r="Q241" s="154"/>
      <c r="R241" s="154"/>
      <c r="S241" s="154"/>
      <c r="T241" s="154">
        <v>159</v>
      </c>
      <c r="U241" s="154"/>
      <c r="V241" s="154"/>
      <c r="W241" s="154"/>
      <c r="X241" s="154"/>
      <c r="Y241" s="154">
        <v>118</v>
      </c>
      <c r="Z241" s="154"/>
      <c r="AA241" s="154"/>
      <c r="AB241" s="154"/>
      <c r="AC241" s="154"/>
      <c r="AD241" s="150">
        <v>-0.79999999999999716</v>
      </c>
      <c r="AE241" s="150"/>
      <c r="AF241" s="150"/>
      <c r="AG241" s="224"/>
    </row>
    <row r="242" spans="1:35" ht="14.1" customHeight="1">
      <c r="A242" s="136" t="s">
        <v>191</v>
      </c>
      <c r="B242" s="137"/>
      <c r="C242" s="137"/>
      <c r="D242" s="137"/>
      <c r="E242" s="138"/>
      <c r="F242" s="153">
        <v>260</v>
      </c>
      <c r="G242" s="154"/>
      <c r="H242" s="154"/>
      <c r="I242" s="154"/>
      <c r="J242" s="154"/>
      <c r="K242" s="150">
        <v>-3.2999999999999972</v>
      </c>
      <c r="L242" s="150"/>
      <c r="M242" s="150"/>
      <c r="N242" s="150"/>
      <c r="O242" s="154">
        <v>123</v>
      </c>
      <c r="P242" s="154"/>
      <c r="Q242" s="154"/>
      <c r="R242" s="154"/>
      <c r="S242" s="154"/>
      <c r="T242" s="154">
        <v>137</v>
      </c>
      <c r="U242" s="154"/>
      <c r="V242" s="154"/>
      <c r="W242" s="154"/>
      <c r="X242" s="154"/>
      <c r="Y242" s="154">
        <v>118</v>
      </c>
      <c r="Z242" s="154"/>
      <c r="AA242" s="154"/>
      <c r="AB242" s="154"/>
      <c r="AC242" s="154"/>
      <c r="AD242" s="150">
        <v>-2.5</v>
      </c>
      <c r="AE242" s="150"/>
      <c r="AF242" s="150"/>
      <c r="AG242" s="224"/>
    </row>
    <row r="243" spans="1:35" ht="14.1" customHeight="1">
      <c r="A243" s="136" t="s">
        <v>192</v>
      </c>
      <c r="B243" s="137"/>
      <c r="C243" s="137"/>
      <c r="D243" s="137"/>
      <c r="E243" s="138"/>
      <c r="F243" s="153">
        <v>255</v>
      </c>
      <c r="G243" s="154"/>
      <c r="H243" s="154"/>
      <c r="I243" s="154"/>
      <c r="J243" s="154"/>
      <c r="K243" s="150">
        <v>-3.7999999999999972</v>
      </c>
      <c r="L243" s="150"/>
      <c r="M243" s="150"/>
      <c r="N243" s="150"/>
      <c r="O243" s="154">
        <v>118</v>
      </c>
      <c r="P243" s="154"/>
      <c r="Q243" s="154"/>
      <c r="R243" s="154"/>
      <c r="S243" s="154"/>
      <c r="T243" s="154">
        <v>137</v>
      </c>
      <c r="U243" s="154"/>
      <c r="V243" s="154"/>
      <c r="W243" s="154"/>
      <c r="X243" s="154"/>
      <c r="Y243" s="154">
        <v>113</v>
      </c>
      <c r="Z243" s="154"/>
      <c r="AA243" s="154"/>
      <c r="AB243" s="154"/>
      <c r="AC243" s="154"/>
      <c r="AD243" s="150">
        <v>0.89999999999999147</v>
      </c>
      <c r="AE243" s="150"/>
      <c r="AF243" s="150"/>
      <c r="AG243" s="224"/>
    </row>
    <row r="244" spans="1:35" ht="14.1" customHeight="1">
      <c r="A244" s="136" t="s">
        <v>193</v>
      </c>
      <c r="B244" s="137"/>
      <c r="C244" s="137"/>
      <c r="D244" s="137"/>
      <c r="E244" s="138"/>
      <c r="F244" s="153">
        <v>125</v>
      </c>
      <c r="G244" s="154"/>
      <c r="H244" s="154"/>
      <c r="I244" s="154"/>
      <c r="J244" s="154"/>
      <c r="K244" s="150">
        <v>3.2999999999999972</v>
      </c>
      <c r="L244" s="150"/>
      <c r="M244" s="150"/>
      <c r="N244" s="150"/>
      <c r="O244" s="154">
        <v>54</v>
      </c>
      <c r="P244" s="154"/>
      <c r="Q244" s="154"/>
      <c r="R244" s="154"/>
      <c r="S244" s="154"/>
      <c r="T244" s="154">
        <v>71</v>
      </c>
      <c r="U244" s="154"/>
      <c r="V244" s="154"/>
      <c r="W244" s="154"/>
      <c r="X244" s="154"/>
      <c r="Y244" s="154">
        <v>45</v>
      </c>
      <c r="Z244" s="154"/>
      <c r="AA244" s="154"/>
      <c r="AB244" s="154"/>
      <c r="AC244" s="154"/>
      <c r="AD244" s="150">
        <v>4.6999999999999886</v>
      </c>
      <c r="AE244" s="150"/>
      <c r="AF244" s="150"/>
      <c r="AG244" s="224"/>
    </row>
    <row r="245" spans="1:35" ht="14.1" customHeight="1">
      <c r="A245" s="136" t="s">
        <v>194</v>
      </c>
      <c r="B245" s="137"/>
      <c r="C245" s="137"/>
      <c r="D245" s="137"/>
      <c r="E245" s="138"/>
      <c r="F245" s="153">
        <v>179</v>
      </c>
      <c r="G245" s="154"/>
      <c r="H245" s="154"/>
      <c r="I245" s="154"/>
      <c r="J245" s="154"/>
      <c r="K245" s="150">
        <v>0</v>
      </c>
      <c r="L245" s="150"/>
      <c r="M245" s="150"/>
      <c r="N245" s="150"/>
      <c r="O245" s="154">
        <v>97</v>
      </c>
      <c r="P245" s="154"/>
      <c r="Q245" s="154"/>
      <c r="R245" s="154"/>
      <c r="S245" s="154"/>
      <c r="T245" s="154">
        <v>82</v>
      </c>
      <c r="U245" s="154"/>
      <c r="V245" s="154"/>
      <c r="W245" s="154"/>
      <c r="X245" s="154"/>
      <c r="Y245" s="154">
        <v>178</v>
      </c>
      <c r="Z245" s="154"/>
      <c r="AA245" s="154"/>
      <c r="AB245" s="154"/>
      <c r="AC245" s="154"/>
      <c r="AD245" s="150">
        <v>0.59999999999999432</v>
      </c>
      <c r="AE245" s="150"/>
      <c r="AF245" s="150"/>
      <c r="AG245" s="224"/>
    </row>
    <row r="246" spans="1:35" ht="14.1" customHeight="1">
      <c r="A246" s="136" t="s">
        <v>195</v>
      </c>
      <c r="B246" s="137"/>
      <c r="C246" s="137"/>
      <c r="D246" s="137"/>
      <c r="E246" s="138"/>
      <c r="F246" s="153">
        <v>62</v>
      </c>
      <c r="G246" s="154"/>
      <c r="H246" s="154"/>
      <c r="I246" s="154"/>
      <c r="J246" s="154"/>
      <c r="K246" s="150">
        <v>-18.400000000000006</v>
      </c>
      <c r="L246" s="150"/>
      <c r="M246" s="150"/>
      <c r="N246" s="150"/>
      <c r="O246" s="154">
        <v>34</v>
      </c>
      <c r="P246" s="154"/>
      <c r="Q246" s="154"/>
      <c r="R246" s="154"/>
      <c r="S246" s="154"/>
      <c r="T246" s="154">
        <v>28</v>
      </c>
      <c r="U246" s="154"/>
      <c r="V246" s="154"/>
      <c r="W246" s="154"/>
      <c r="X246" s="154"/>
      <c r="Y246" s="154">
        <v>62</v>
      </c>
      <c r="Z246" s="154"/>
      <c r="AA246" s="154"/>
      <c r="AB246" s="154"/>
      <c r="AC246" s="154"/>
      <c r="AD246" s="150">
        <v>-17.300000000000011</v>
      </c>
      <c r="AE246" s="150"/>
      <c r="AF246" s="150"/>
      <c r="AG246" s="224"/>
    </row>
    <row r="247" spans="1:35" ht="14.1" customHeight="1">
      <c r="A247" s="136" t="s">
        <v>196</v>
      </c>
      <c r="B247" s="137"/>
      <c r="C247" s="137"/>
      <c r="D247" s="137"/>
      <c r="E247" s="138"/>
      <c r="F247" s="153">
        <v>25</v>
      </c>
      <c r="G247" s="154"/>
      <c r="H247" s="154"/>
      <c r="I247" s="154"/>
      <c r="J247" s="154"/>
      <c r="K247" s="150">
        <v>-10.700000000000003</v>
      </c>
      <c r="L247" s="150"/>
      <c r="M247" s="150"/>
      <c r="N247" s="150"/>
      <c r="O247" s="154">
        <v>5</v>
      </c>
      <c r="P247" s="154"/>
      <c r="Q247" s="154"/>
      <c r="R247" s="154"/>
      <c r="S247" s="154"/>
      <c r="T247" s="154">
        <v>20</v>
      </c>
      <c r="U247" s="154"/>
      <c r="V247" s="154"/>
      <c r="W247" s="154"/>
      <c r="X247" s="154"/>
      <c r="Y247" s="154">
        <v>25</v>
      </c>
      <c r="Z247" s="154"/>
      <c r="AA247" s="154"/>
      <c r="AB247" s="154"/>
      <c r="AC247" s="154"/>
      <c r="AD247" s="150">
        <v>-10.700000000000003</v>
      </c>
      <c r="AE247" s="150"/>
      <c r="AF247" s="150"/>
      <c r="AG247" s="224"/>
    </row>
    <row r="248" spans="1:35" ht="14.1" customHeight="1">
      <c r="A248" s="136" t="s">
        <v>197</v>
      </c>
      <c r="B248" s="137"/>
      <c r="C248" s="137"/>
      <c r="D248" s="137"/>
      <c r="E248" s="138"/>
      <c r="F248" s="153">
        <v>8</v>
      </c>
      <c r="G248" s="154"/>
      <c r="H248" s="154"/>
      <c r="I248" s="154"/>
      <c r="J248" s="154"/>
      <c r="K248" s="150">
        <v>-38.5</v>
      </c>
      <c r="L248" s="150"/>
      <c r="M248" s="150"/>
      <c r="N248" s="150"/>
      <c r="O248" s="154">
        <v>3</v>
      </c>
      <c r="P248" s="154"/>
      <c r="Q248" s="154"/>
      <c r="R248" s="154"/>
      <c r="S248" s="154"/>
      <c r="T248" s="154">
        <v>5</v>
      </c>
      <c r="U248" s="154"/>
      <c r="V248" s="154"/>
      <c r="W248" s="154"/>
      <c r="X248" s="154"/>
      <c r="Y248" s="154">
        <v>8</v>
      </c>
      <c r="Z248" s="154"/>
      <c r="AA248" s="154"/>
      <c r="AB248" s="154"/>
      <c r="AC248" s="154"/>
      <c r="AD248" s="150">
        <v>-38.5</v>
      </c>
      <c r="AE248" s="150"/>
      <c r="AF248" s="150"/>
      <c r="AG248" s="224"/>
    </row>
    <row r="249" spans="1:35" ht="13.5" customHeight="1">
      <c r="A249" s="136" t="s">
        <v>198</v>
      </c>
      <c r="B249" s="137"/>
      <c r="C249" s="137"/>
      <c r="D249" s="137"/>
      <c r="E249" s="138"/>
      <c r="F249" s="153">
        <v>12</v>
      </c>
      <c r="G249" s="154"/>
      <c r="H249" s="154"/>
      <c r="I249" s="154"/>
      <c r="J249" s="154"/>
      <c r="K249" s="150">
        <v>-7.6999999999999886</v>
      </c>
      <c r="L249" s="150"/>
      <c r="M249" s="150"/>
      <c r="N249" s="150"/>
      <c r="O249" s="154">
        <v>2</v>
      </c>
      <c r="P249" s="154"/>
      <c r="Q249" s="154"/>
      <c r="R249" s="154"/>
      <c r="S249" s="154"/>
      <c r="T249" s="154">
        <v>10</v>
      </c>
      <c r="U249" s="154"/>
      <c r="V249" s="154"/>
      <c r="W249" s="154"/>
      <c r="X249" s="154"/>
      <c r="Y249" s="154">
        <v>12</v>
      </c>
      <c r="Z249" s="154"/>
      <c r="AA249" s="154"/>
      <c r="AB249" s="154"/>
      <c r="AC249" s="154"/>
      <c r="AD249" s="150">
        <v>-7.6999999999999886</v>
      </c>
      <c r="AE249" s="150"/>
      <c r="AF249" s="150"/>
      <c r="AG249" s="224"/>
    </row>
    <row r="250" spans="1:35" ht="20.100000000000001" customHeight="1">
      <c r="A250" s="112" t="s">
        <v>294</v>
      </c>
      <c r="B250" s="113"/>
      <c r="C250" s="113"/>
      <c r="D250" s="113"/>
      <c r="E250" s="114"/>
      <c r="F250" s="116">
        <v>9</v>
      </c>
      <c r="G250" s="107"/>
      <c r="H250" s="107"/>
      <c r="I250" s="107"/>
      <c r="J250" s="107"/>
      <c r="K250" s="108">
        <v>28.599999999999994</v>
      </c>
      <c r="L250" s="108"/>
      <c r="M250" s="108"/>
      <c r="N250" s="108"/>
      <c r="O250" s="117" t="s">
        <v>296</v>
      </c>
      <c r="P250" s="117"/>
      <c r="Q250" s="117"/>
      <c r="R250" s="117"/>
      <c r="S250" s="117"/>
      <c r="T250" s="107">
        <v>9</v>
      </c>
      <c r="U250" s="107"/>
      <c r="V250" s="107"/>
      <c r="W250" s="107"/>
      <c r="X250" s="107"/>
      <c r="Y250" s="107">
        <v>9</v>
      </c>
      <c r="Z250" s="107"/>
      <c r="AA250" s="107"/>
      <c r="AB250" s="107"/>
      <c r="AC250" s="107"/>
      <c r="AD250" s="108">
        <v>28.599999999999994</v>
      </c>
      <c r="AE250" s="108"/>
      <c r="AF250" s="108"/>
      <c r="AG250" s="109"/>
    </row>
    <row r="251" spans="1:35" ht="15.95" customHeight="1">
      <c r="A251" s="30"/>
      <c r="B251" s="30"/>
      <c r="C251" s="30"/>
      <c r="D251" s="30"/>
      <c r="E251" s="30"/>
      <c r="F251" s="31"/>
      <c r="G251" s="31"/>
      <c r="H251" s="31"/>
      <c r="I251" s="31"/>
      <c r="J251" s="32"/>
      <c r="K251" s="33"/>
      <c r="L251" s="33"/>
      <c r="M251" s="33"/>
      <c r="N251" s="32"/>
      <c r="O251" s="31"/>
      <c r="P251" s="31"/>
      <c r="Q251" s="31"/>
      <c r="R251" s="31"/>
      <c r="S251" s="28"/>
      <c r="T251" s="31"/>
      <c r="U251" s="31"/>
      <c r="V251" s="31"/>
      <c r="W251" s="31"/>
      <c r="X251" s="4"/>
      <c r="Y251" s="4"/>
      <c r="Z251" s="4"/>
      <c r="AA251" s="4"/>
      <c r="AB251" s="4"/>
      <c r="AC251" s="4"/>
      <c r="AD251" s="4"/>
      <c r="AE251" s="4"/>
      <c r="AF251" s="4"/>
      <c r="AG251" s="4" t="s">
        <v>221</v>
      </c>
    </row>
    <row r="252" spans="1:35" ht="15.95" customHeight="1">
      <c r="A252" s="13"/>
      <c r="B252" s="13" t="s">
        <v>307</v>
      </c>
      <c r="C252" s="13"/>
      <c r="D252" s="13"/>
      <c r="E252" s="5"/>
    </row>
    <row r="253" spans="1:35" ht="15.95" customHeight="1">
      <c r="A253" s="166" t="s">
        <v>36</v>
      </c>
      <c r="B253" s="167"/>
      <c r="C253" s="167"/>
      <c r="D253" s="167"/>
      <c r="E253" s="168"/>
      <c r="F253" s="228" t="s">
        <v>53</v>
      </c>
      <c r="G253" s="229"/>
      <c r="H253" s="229"/>
      <c r="I253" s="229"/>
      <c r="J253" s="229"/>
      <c r="K253" s="229"/>
      <c r="L253" s="229"/>
      <c r="M253" s="229"/>
      <c r="N253" s="229"/>
      <c r="O253" s="229"/>
      <c r="P253" s="229"/>
      <c r="Q253" s="229"/>
      <c r="R253" s="229"/>
      <c r="S253" s="229"/>
      <c r="T253" s="229"/>
      <c r="U253" s="229"/>
      <c r="V253" s="229"/>
      <c r="W253" s="229"/>
      <c r="X253" s="230"/>
      <c r="Y253" s="228" t="s">
        <v>60</v>
      </c>
      <c r="Z253" s="229"/>
      <c r="AA253" s="229"/>
      <c r="AB253" s="229"/>
      <c r="AC253" s="229"/>
      <c r="AD253" s="229"/>
      <c r="AE253" s="229"/>
      <c r="AF253" s="229"/>
      <c r="AG253" s="234"/>
    </row>
    <row r="254" spans="1:35" s="25" customFormat="1" ht="15.95" customHeight="1">
      <c r="A254" s="160"/>
      <c r="B254" s="161"/>
      <c r="C254" s="161"/>
      <c r="D254" s="161"/>
      <c r="E254" s="162"/>
      <c r="F254" s="231" t="s">
        <v>53</v>
      </c>
      <c r="G254" s="232"/>
      <c r="H254" s="232"/>
      <c r="I254" s="232"/>
      <c r="J254" s="233"/>
      <c r="K254" s="231" t="s">
        <v>61</v>
      </c>
      <c r="L254" s="232"/>
      <c r="M254" s="232"/>
      <c r="N254" s="233"/>
      <c r="O254" s="231" t="s">
        <v>41</v>
      </c>
      <c r="P254" s="232"/>
      <c r="Q254" s="232"/>
      <c r="R254" s="232"/>
      <c r="S254" s="233"/>
      <c r="T254" s="231" t="s">
        <v>42</v>
      </c>
      <c r="U254" s="232"/>
      <c r="V254" s="232"/>
      <c r="W254" s="232"/>
      <c r="X254" s="233"/>
      <c r="Y254" s="231" t="s">
        <v>38</v>
      </c>
      <c r="Z254" s="232"/>
      <c r="AA254" s="232"/>
      <c r="AB254" s="232"/>
      <c r="AC254" s="233"/>
      <c r="AD254" s="231" t="s">
        <v>61</v>
      </c>
      <c r="AE254" s="232"/>
      <c r="AF254" s="232"/>
      <c r="AG254" s="237"/>
    </row>
    <row r="255" spans="1:35" ht="14.1" customHeight="1">
      <c r="A255" s="171" t="s">
        <v>62</v>
      </c>
      <c r="B255" s="172"/>
      <c r="C255" s="172"/>
      <c r="D255" s="172"/>
      <c r="E255" s="173"/>
      <c r="F255" s="213" t="s">
        <v>63</v>
      </c>
      <c r="G255" s="214"/>
      <c r="H255" s="214"/>
      <c r="I255" s="214"/>
      <c r="J255" s="215"/>
      <c r="K255" s="213" t="s">
        <v>227</v>
      </c>
      <c r="L255" s="214"/>
      <c r="M255" s="214"/>
      <c r="N255" s="215"/>
      <c r="O255" s="213" t="s">
        <v>63</v>
      </c>
      <c r="P255" s="214"/>
      <c r="Q255" s="214"/>
      <c r="R255" s="214"/>
      <c r="S255" s="215"/>
      <c r="T255" s="213" t="s">
        <v>63</v>
      </c>
      <c r="U255" s="214"/>
      <c r="V255" s="214"/>
      <c r="W255" s="214"/>
      <c r="X255" s="215"/>
      <c r="Y255" s="213" t="s">
        <v>43</v>
      </c>
      <c r="Z255" s="214"/>
      <c r="AA255" s="214"/>
      <c r="AB255" s="214"/>
      <c r="AC255" s="215"/>
      <c r="AD255" s="213" t="s">
        <v>227</v>
      </c>
      <c r="AE255" s="214"/>
      <c r="AF255" s="214"/>
      <c r="AG255" s="235"/>
    </row>
    <row r="256" spans="1:35" ht="14.1" customHeight="1">
      <c r="A256" s="155" t="s">
        <v>230</v>
      </c>
      <c r="B256" s="156"/>
      <c r="C256" s="156"/>
      <c r="D256" s="156"/>
      <c r="E256" s="157"/>
      <c r="F256" s="158">
        <v>69723</v>
      </c>
      <c r="G256" s="159">
        <v>69723</v>
      </c>
      <c r="H256" s="159">
        <v>69723</v>
      </c>
      <c r="I256" s="159">
        <v>69723</v>
      </c>
      <c r="J256" s="159">
        <v>69723</v>
      </c>
      <c r="K256" s="165">
        <f>ROUND(F256/F201,3)*100-100</f>
        <v>0.69999999999998863</v>
      </c>
      <c r="L256" s="165"/>
      <c r="M256" s="165"/>
      <c r="N256" s="165"/>
      <c r="O256" s="159">
        <v>33976</v>
      </c>
      <c r="P256" s="159">
        <v>33976</v>
      </c>
      <c r="Q256" s="159">
        <v>33976</v>
      </c>
      <c r="R256" s="159">
        <v>33976</v>
      </c>
      <c r="S256" s="159">
        <v>33976</v>
      </c>
      <c r="T256" s="159">
        <v>35747</v>
      </c>
      <c r="U256" s="159">
        <v>35747</v>
      </c>
      <c r="V256" s="159">
        <v>35747</v>
      </c>
      <c r="W256" s="159">
        <v>35747</v>
      </c>
      <c r="X256" s="159">
        <v>35747</v>
      </c>
      <c r="Y256" s="159">
        <v>29368</v>
      </c>
      <c r="Z256" s="159">
        <v>29368</v>
      </c>
      <c r="AA256" s="159">
        <v>29368</v>
      </c>
      <c r="AB256" s="159">
        <v>29368</v>
      </c>
      <c r="AC256" s="159">
        <v>29368</v>
      </c>
      <c r="AD256" s="165">
        <f>ROUND(Y256/Y201,3)*100-100</f>
        <v>1.6999999999999886</v>
      </c>
      <c r="AE256" s="165"/>
      <c r="AF256" s="165"/>
      <c r="AG256" s="236"/>
      <c r="AI256" s="29"/>
    </row>
    <row r="257" spans="1:35" ht="14.1" customHeight="1">
      <c r="A257" s="136" t="s">
        <v>152</v>
      </c>
      <c r="B257" s="137"/>
      <c r="C257" s="137"/>
      <c r="D257" s="137"/>
      <c r="E257" s="138"/>
      <c r="F257" s="153">
        <v>4417</v>
      </c>
      <c r="G257" s="154">
        <v>4417</v>
      </c>
      <c r="H257" s="154">
        <v>4417</v>
      </c>
      <c r="I257" s="154">
        <v>4417</v>
      </c>
      <c r="J257" s="154">
        <v>4417</v>
      </c>
      <c r="K257" s="150">
        <f>ROUND(F257/F202,3)*100-100</f>
        <v>0.59999999999999432</v>
      </c>
      <c r="L257" s="150"/>
      <c r="M257" s="150"/>
      <c r="N257" s="150"/>
      <c r="O257" s="154">
        <v>2126</v>
      </c>
      <c r="P257" s="154">
        <v>2126</v>
      </c>
      <c r="Q257" s="154">
        <v>2126</v>
      </c>
      <c r="R257" s="154">
        <v>2126</v>
      </c>
      <c r="S257" s="154">
        <v>2126</v>
      </c>
      <c r="T257" s="154">
        <v>2291</v>
      </c>
      <c r="U257" s="154">
        <v>2291</v>
      </c>
      <c r="V257" s="154">
        <v>2291</v>
      </c>
      <c r="W257" s="154">
        <v>2291</v>
      </c>
      <c r="X257" s="154">
        <v>2291</v>
      </c>
      <c r="Y257" s="154">
        <v>2030</v>
      </c>
      <c r="Z257" s="154">
        <v>2030</v>
      </c>
      <c r="AA257" s="154">
        <v>2030</v>
      </c>
      <c r="AB257" s="154">
        <v>2030</v>
      </c>
      <c r="AC257" s="154">
        <v>2030</v>
      </c>
      <c r="AD257" s="150">
        <f t="shared" ref="AD257:AD305" si="15">ROUND(Y257/Y202,3)*100-100</f>
        <v>1.6999999999999886</v>
      </c>
      <c r="AE257" s="150"/>
      <c r="AF257" s="150"/>
      <c r="AG257" s="224"/>
      <c r="AI257" s="29"/>
    </row>
    <row r="258" spans="1:35" ht="14.1" customHeight="1">
      <c r="A258" s="136" t="s">
        <v>153</v>
      </c>
      <c r="B258" s="137"/>
      <c r="C258" s="137"/>
      <c r="D258" s="137"/>
      <c r="E258" s="138"/>
      <c r="F258" s="153">
        <v>3481</v>
      </c>
      <c r="G258" s="154">
        <v>3481</v>
      </c>
      <c r="H258" s="154">
        <v>3481</v>
      </c>
      <c r="I258" s="154">
        <v>3481</v>
      </c>
      <c r="J258" s="154">
        <v>3481</v>
      </c>
      <c r="K258" s="150">
        <f t="shared" ref="K258:K304" si="16">ROUND(F258/F203,3)*100-100</f>
        <v>1.2999999999999829</v>
      </c>
      <c r="L258" s="150"/>
      <c r="M258" s="150"/>
      <c r="N258" s="150"/>
      <c r="O258" s="154">
        <v>1695</v>
      </c>
      <c r="P258" s="154">
        <v>1695</v>
      </c>
      <c r="Q258" s="154">
        <v>1695</v>
      </c>
      <c r="R258" s="154">
        <v>1695</v>
      </c>
      <c r="S258" s="154">
        <v>1695</v>
      </c>
      <c r="T258" s="154">
        <v>1786</v>
      </c>
      <c r="U258" s="154">
        <v>1786</v>
      </c>
      <c r="V258" s="154">
        <v>1786</v>
      </c>
      <c r="W258" s="154">
        <v>1786</v>
      </c>
      <c r="X258" s="154">
        <v>1786</v>
      </c>
      <c r="Y258" s="154">
        <v>1351</v>
      </c>
      <c r="Z258" s="154">
        <v>1351</v>
      </c>
      <c r="AA258" s="154">
        <v>1351</v>
      </c>
      <c r="AB258" s="154">
        <v>1351</v>
      </c>
      <c r="AC258" s="154">
        <v>1351</v>
      </c>
      <c r="AD258" s="150">
        <f t="shared" si="15"/>
        <v>1</v>
      </c>
      <c r="AE258" s="150"/>
      <c r="AF258" s="150"/>
      <c r="AG258" s="224"/>
      <c r="AI258" s="29"/>
    </row>
    <row r="259" spans="1:35" ht="14.1" customHeight="1">
      <c r="A259" s="136" t="s">
        <v>154</v>
      </c>
      <c r="B259" s="137"/>
      <c r="C259" s="137"/>
      <c r="D259" s="137"/>
      <c r="E259" s="138"/>
      <c r="F259" s="153">
        <v>4865</v>
      </c>
      <c r="G259" s="154">
        <v>4865</v>
      </c>
      <c r="H259" s="154">
        <v>4865</v>
      </c>
      <c r="I259" s="154">
        <v>4865</v>
      </c>
      <c r="J259" s="154">
        <v>4865</v>
      </c>
      <c r="K259" s="150">
        <f t="shared" si="16"/>
        <v>1.0999999999999943</v>
      </c>
      <c r="L259" s="150"/>
      <c r="M259" s="150"/>
      <c r="N259" s="150"/>
      <c r="O259" s="154">
        <v>2373</v>
      </c>
      <c r="P259" s="154">
        <v>2373</v>
      </c>
      <c r="Q259" s="154">
        <v>2373</v>
      </c>
      <c r="R259" s="154">
        <v>2373</v>
      </c>
      <c r="S259" s="154">
        <v>2373</v>
      </c>
      <c r="T259" s="154">
        <v>2492</v>
      </c>
      <c r="U259" s="154">
        <v>2492</v>
      </c>
      <c r="V259" s="154">
        <v>2492</v>
      </c>
      <c r="W259" s="154">
        <v>2492</v>
      </c>
      <c r="X259" s="154">
        <v>2492</v>
      </c>
      <c r="Y259" s="154">
        <v>1881</v>
      </c>
      <c r="Z259" s="154">
        <v>1881</v>
      </c>
      <c r="AA259" s="154">
        <v>1881</v>
      </c>
      <c r="AB259" s="154">
        <v>1881</v>
      </c>
      <c r="AC259" s="154">
        <v>1881</v>
      </c>
      <c r="AD259" s="150">
        <f t="shared" si="15"/>
        <v>2.0999999999999943</v>
      </c>
      <c r="AE259" s="150"/>
      <c r="AF259" s="150"/>
      <c r="AG259" s="224"/>
      <c r="AI259" s="29"/>
    </row>
    <row r="260" spans="1:35" ht="14.1" customHeight="1">
      <c r="A260" s="136" t="s">
        <v>155</v>
      </c>
      <c r="B260" s="137"/>
      <c r="C260" s="137"/>
      <c r="D260" s="137"/>
      <c r="E260" s="138"/>
      <c r="F260" s="153">
        <v>1094</v>
      </c>
      <c r="G260" s="154">
        <v>1094</v>
      </c>
      <c r="H260" s="154">
        <v>1094</v>
      </c>
      <c r="I260" s="154">
        <v>1094</v>
      </c>
      <c r="J260" s="154">
        <v>1094</v>
      </c>
      <c r="K260" s="150">
        <f t="shared" si="16"/>
        <v>2.2999999999999972</v>
      </c>
      <c r="L260" s="150"/>
      <c r="M260" s="150"/>
      <c r="N260" s="150"/>
      <c r="O260" s="154">
        <v>540</v>
      </c>
      <c r="P260" s="154">
        <v>540</v>
      </c>
      <c r="Q260" s="154">
        <v>540</v>
      </c>
      <c r="R260" s="154">
        <v>540</v>
      </c>
      <c r="S260" s="154">
        <v>540</v>
      </c>
      <c r="T260" s="154">
        <v>554</v>
      </c>
      <c r="U260" s="154">
        <v>554</v>
      </c>
      <c r="V260" s="154">
        <v>554</v>
      </c>
      <c r="W260" s="154">
        <v>554</v>
      </c>
      <c r="X260" s="154">
        <v>554</v>
      </c>
      <c r="Y260" s="154">
        <v>504</v>
      </c>
      <c r="Z260" s="154">
        <v>504</v>
      </c>
      <c r="AA260" s="154">
        <v>504</v>
      </c>
      <c r="AB260" s="154">
        <v>504</v>
      </c>
      <c r="AC260" s="154">
        <v>504</v>
      </c>
      <c r="AD260" s="150">
        <f t="shared" si="15"/>
        <v>5.2000000000000028</v>
      </c>
      <c r="AE260" s="150"/>
      <c r="AF260" s="150"/>
      <c r="AG260" s="224"/>
      <c r="AI260" s="29"/>
    </row>
    <row r="261" spans="1:35" ht="14.1" customHeight="1">
      <c r="A261" s="136" t="s">
        <v>156</v>
      </c>
      <c r="B261" s="137"/>
      <c r="C261" s="137"/>
      <c r="D261" s="137"/>
      <c r="E261" s="138"/>
      <c r="F261" s="153">
        <v>3565</v>
      </c>
      <c r="G261" s="154">
        <v>3565</v>
      </c>
      <c r="H261" s="154">
        <v>3565</v>
      </c>
      <c r="I261" s="154">
        <v>3565</v>
      </c>
      <c r="J261" s="154">
        <v>3565</v>
      </c>
      <c r="K261" s="150">
        <f t="shared" si="16"/>
        <v>3.6000000000000085</v>
      </c>
      <c r="L261" s="150"/>
      <c r="M261" s="150"/>
      <c r="N261" s="150"/>
      <c r="O261" s="154">
        <v>1811</v>
      </c>
      <c r="P261" s="154">
        <v>1811</v>
      </c>
      <c r="Q261" s="154">
        <v>1811</v>
      </c>
      <c r="R261" s="154">
        <v>1811</v>
      </c>
      <c r="S261" s="154">
        <v>1811</v>
      </c>
      <c r="T261" s="154">
        <v>1754</v>
      </c>
      <c r="U261" s="154">
        <v>1754</v>
      </c>
      <c r="V261" s="154">
        <v>1754</v>
      </c>
      <c r="W261" s="154">
        <v>1754</v>
      </c>
      <c r="X261" s="154">
        <v>1754</v>
      </c>
      <c r="Y261" s="154">
        <v>1572</v>
      </c>
      <c r="Z261" s="154">
        <v>1572</v>
      </c>
      <c r="AA261" s="154">
        <v>1572</v>
      </c>
      <c r="AB261" s="154">
        <v>1572</v>
      </c>
      <c r="AC261" s="154">
        <v>1572</v>
      </c>
      <c r="AD261" s="150">
        <f t="shared" si="15"/>
        <v>4.5</v>
      </c>
      <c r="AE261" s="150"/>
      <c r="AF261" s="150"/>
      <c r="AG261" s="224"/>
      <c r="AI261" s="29"/>
    </row>
    <row r="262" spans="1:35" ht="14.1" customHeight="1">
      <c r="A262" s="136" t="s">
        <v>157</v>
      </c>
      <c r="B262" s="137"/>
      <c r="C262" s="137"/>
      <c r="D262" s="137"/>
      <c r="E262" s="138"/>
      <c r="F262" s="153">
        <v>2362</v>
      </c>
      <c r="G262" s="154">
        <v>2362</v>
      </c>
      <c r="H262" s="154">
        <v>2362</v>
      </c>
      <c r="I262" s="154">
        <v>2362</v>
      </c>
      <c r="J262" s="154">
        <v>2362</v>
      </c>
      <c r="K262" s="150">
        <f t="shared" si="16"/>
        <v>1.2000000000000028</v>
      </c>
      <c r="L262" s="150"/>
      <c r="M262" s="150"/>
      <c r="N262" s="150"/>
      <c r="O262" s="154">
        <v>1127</v>
      </c>
      <c r="P262" s="154">
        <v>1127</v>
      </c>
      <c r="Q262" s="154">
        <v>1127</v>
      </c>
      <c r="R262" s="154">
        <v>1127</v>
      </c>
      <c r="S262" s="154">
        <v>1127</v>
      </c>
      <c r="T262" s="154">
        <v>1235</v>
      </c>
      <c r="U262" s="154">
        <v>1235</v>
      </c>
      <c r="V262" s="154">
        <v>1235</v>
      </c>
      <c r="W262" s="154">
        <v>1235</v>
      </c>
      <c r="X262" s="154">
        <v>1235</v>
      </c>
      <c r="Y262" s="154">
        <v>1156</v>
      </c>
      <c r="Z262" s="154">
        <v>1156</v>
      </c>
      <c r="AA262" s="154">
        <v>1156</v>
      </c>
      <c r="AB262" s="154">
        <v>1156</v>
      </c>
      <c r="AC262" s="154">
        <v>1156</v>
      </c>
      <c r="AD262" s="150">
        <f t="shared" si="15"/>
        <v>2.2999999999999972</v>
      </c>
      <c r="AE262" s="150"/>
      <c r="AF262" s="150"/>
      <c r="AG262" s="224"/>
      <c r="AI262" s="29"/>
    </row>
    <row r="263" spans="1:35" ht="14.1" customHeight="1">
      <c r="A263" s="136" t="s">
        <v>158</v>
      </c>
      <c r="B263" s="137"/>
      <c r="C263" s="137"/>
      <c r="D263" s="137"/>
      <c r="E263" s="138"/>
      <c r="F263" s="153">
        <v>2012</v>
      </c>
      <c r="G263" s="154">
        <v>2012</v>
      </c>
      <c r="H263" s="154">
        <v>2012</v>
      </c>
      <c r="I263" s="154">
        <v>2012</v>
      </c>
      <c r="J263" s="154">
        <v>2012</v>
      </c>
      <c r="K263" s="150">
        <f t="shared" si="16"/>
        <v>-3.7000000000000028</v>
      </c>
      <c r="L263" s="150"/>
      <c r="M263" s="150"/>
      <c r="N263" s="150"/>
      <c r="O263" s="154">
        <v>846</v>
      </c>
      <c r="P263" s="154">
        <v>846</v>
      </c>
      <c r="Q263" s="154">
        <v>846</v>
      </c>
      <c r="R263" s="154">
        <v>846</v>
      </c>
      <c r="S263" s="154">
        <v>846</v>
      </c>
      <c r="T263" s="154">
        <v>1166</v>
      </c>
      <c r="U263" s="154">
        <v>1166</v>
      </c>
      <c r="V263" s="154">
        <v>1166</v>
      </c>
      <c r="W263" s="154">
        <v>1166</v>
      </c>
      <c r="X263" s="154">
        <v>1166</v>
      </c>
      <c r="Y263" s="154">
        <v>1075</v>
      </c>
      <c r="Z263" s="154">
        <v>1075</v>
      </c>
      <c r="AA263" s="154">
        <v>1075</v>
      </c>
      <c r="AB263" s="154">
        <v>1075</v>
      </c>
      <c r="AC263" s="154">
        <v>1075</v>
      </c>
      <c r="AD263" s="150">
        <f t="shared" si="15"/>
        <v>-1.5999999999999943</v>
      </c>
      <c r="AE263" s="150"/>
      <c r="AF263" s="150"/>
      <c r="AG263" s="224"/>
      <c r="AI263" s="29"/>
    </row>
    <row r="264" spans="1:35" ht="14.1" customHeight="1">
      <c r="A264" s="136" t="s">
        <v>159</v>
      </c>
      <c r="B264" s="137"/>
      <c r="C264" s="137"/>
      <c r="D264" s="137"/>
      <c r="E264" s="138"/>
      <c r="F264" s="153">
        <v>810</v>
      </c>
      <c r="G264" s="154">
        <v>810</v>
      </c>
      <c r="H264" s="154">
        <v>810</v>
      </c>
      <c r="I264" s="154">
        <v>810</v>
      </c>
      <c r="J264" s="154">
        <v>810</v>
      </c>
      <c r="K264" s="150">
        <f t="shared" si="16"/>
        <v>-0.59999999999999432</v>
      </c>
      <c r="L264" s="150"/>
      <c r="M264" s="150"/>
      <c r="N264" s="150"/>
      <c r="O264" s="154">
        <v>408</v>
      </c>
      <c r="P264" s="154">
        <v>408</v>
      </c>
      <c r="Q264" s="154">
        <v>408</v>
      </c>
      <c r="R264" s="154">
        <v>408</v>
      </c>
      <c r="S264" s="154">
        <v>408</v>
      </c>
      <c r="T264" s="154">
        <v>402</v>
      </c>
      <c r="U264" s="154">
        <v>402</v>
      </c>
      <c r="V264" s="154">
        <v>402</v>
      </c>
      <c r="W264" s="154">
        <v>402</v>
      </c>
      <c r="X264" s="154">
        <v>402</v>
      </c>
      <c r="Y264" s="154">
        <v>324</v>
      </c>
      <c r="Z264" s="154">
        <v>324</v>
      </c>
      <c r="AA264" s="154">
        <v>324</v>
      </c>
      <c r="AB264" s="154">
        <v>324</v>
      </c>
      <c r="AC264" s="154">
        <v>324</v>
      </c>
      <c r="AD264" s="150">
        <f t="shared" si="15"/>
        <v>-0.90000000000000568</v>
      </c>
      <c r="AE264" s="150"/>
      <c r="AF264" s="150"/>
      <c r="AG264" s="224"/>
      <c r="AI264" s="29"/>
    </row>
    <row r="265" spans="1:35" ht="14.1" customHeight="1">
      <c r="A265" s="136" t="s">
        <v>160</v>
      </c>
      <c r="B265" s="137"/>
      <c r="C265" s="137"/>
      <c r="D265" s="137"/>
      <c r="E265" s="138"/>
      <c r="F265" s="153">
        <v>751</v>
      </c>
      <c r="G265" s="154">
        <v>751</v>
      </c>
      <c r="H265" s="154">
        <v>751</v>
      </c>
      <c r="I265" s="154">
        <v>751</v>
      </c>
      <c r="J265" s="154">
        <v>751</v>
      </c>
      <c r="K265" s="150">
        <f t="shared" si="16"/>
        <v>-2</v>
      </c>
      <c r="L265" s="150"/>
      <c r="M265" s="150"/>
      <c r="N265" s="150"/>
      <c r="O265" s="154">
        <v>357</v>
      </c>
      <c r="P265" s="154">
        <v>357</v>
      </c>
      <c r="Q265" s="154">
        <v>357</v>
      </c>
      <c r="R265" s="154">
        <v>357</v>
      </c>
      <c r="S265" s="154">
        <v>357</v>
      </c>
      <c r="T265" s="154">
        <v>394</v>
      </c>
      <c r="U265" s="154">
        <v>394</v>
      </c>
      <c r="V265" s="154">
        <v>394</v>
      </c>
      <c r="W265" s="154">
        <v>394</v>
      </c>
      <c r="X265" s="154">
        <v>394</v>
      </c>
      <c r="Y265" s="154">
        <v>290</v>
      </c>
      <c r="Z265" s="154">
        <v>290</v>
      </c>
      <c r="AA265" s="154">
        <v>290</v>
      </c>
      <c r="AB265" s="154">
        <v>290</v>
      </c>
      <c r="AC265" s="154">
        <v>290</v>
      </c>
      <c r="AD265" s="150">
        <f t="shared" si="15"/>
        <v>1.4000000000000057</v>
      </c>
      <c r="AE265" s="150"/>
      <c r="AF265" s="150"/>
      <c r="AG265" s="224"/>
      <c r="AI265" s="29"/>
    </row>
    <row r="266" spans="1:35" ht="14.1" customHeight="1">
      <c r="A266" s="136" t="s">
        <v>161</v>
      </c>
      <c r="B266" s="137"/>
      <c r="C266" s="137"/>
      <c r="D266" s="137"/>
      <c r="E266" s="138"/>
      <c r="F266" s="153">
        <v>367</v>
      </c>
      <c r="G266" s="154">
        <v>367</v>
      </c>
      <c r="H266" s="154">
        <v>367</v>
      </c>
      <c r="I266" s="154">
        <v>367</v>
      </c>
      <c r="J266" s="154">
        <v>367</v>
      </c>
      <c r="K266" s="150">
        <f t="shared" si="16"/>
        <v>0.29999999999998295</v>
      </c>
      <c r="L266" s="150"/>
      <c r="M266" s="150"/>
      <c r="N266" s="150"/>
      <c r="O266" s="154">
        <v>194</v>
      </c>
      <c r="P266" s="154">
        <v>194</v>
      </c>
      <c r="Q266" s="154">
        <v>194</v>
      </c>
      <c r="R266" s="154">
        <v>194</v>
      </c>
      <c r="S266" s="154">
        <v>194</v>
      </c>
      <c r="T266" s="154">
        <v>173</v>
      </c>
      <c r="U266" s="154">
        <v>173</v>
      </c>
      <c r="V266" s="154">
        <v>173</v>
      </c>
      <c r="W266" s="154">
        <v>173</v>
      </c>
      <c r="X266" s="154">
        <v>173</v>
      </c>
      <c r="Y266" s="154">
        <v>160</v>
      </c>
      <c r="Z266" s="154">
        <v>160</v>
      </c>
      <c r="AA266" s="154">
        <v>160</v>
      </c>
      <c r="AB266" s="154">
        <v>160</v>
      </c>
      <c r="AC266" s="154">
        <v>160</v>
      </c>
      <c r="AD266" s="150">
        <f t="shared" si="15"/>
        <v>1.2999999999999829</v>
      </c>
      <c r="AE266" s="150"/>
      <c r="AF266" s="150"/>
      <c r="AG266" s="224"/>
      <c r="AI266" s="29"/>
    </row>
    <row r="267" spans="1:35" ht="14.1" customHeight="1">
      <c r="A267" s="136" t="s">
        <v>162</v>
      </c>
      <c r="B267" s="137"/>
      <c r="C267" s="137"/>
      <c r="D267" s="137"/>
      <c r="E267" s="138"/>
      <c r="F267" s="153">
        <v>221</v>
      </c>
      <c r="G267" s="154">
        <v>221</v>
      </c>
      <c r="H267" s="154">
        <v>221</v>
      </c>
      <c r="I267" s="154">
        <v>221</v>
      </c>
      <c r="J267" s="154">
        <v>221</v>
      </c>
      <c r="K267" s="150">
        <f t="shared" si="16"/>
        <v>-0.90000000000000568</v>
      </c>
      <c r="L267" s="150"/>
      <c r="M267" s="150"/>
      <c r="N267" s="150"/>
      <c r="O267" s="154">
        <v>105</v>
      </c>
      <c r="P267" s="154">
        <v>105</v>
      </c>
      <c r="Q267" s="154">
        <v>105</v>
      </c>
      <c r="R267" s="154">
        <v>105</v>
      </c>
      <c r="S267" s="154">
        <v>105</v>
      </c>
      <c r="T267" s="154">
        <v>116</v>
      </c>
      <c r="U267" s="154">
        <v>116</v>
      </c>
      <c r="V267" s="154">
        <v>116</v>
      </c>
      <c r="W267" s="154">
        <v>116</v>
      </c>
      <c r="X267" s="154">
        <v>116</v>
      </c>
      <c r="Y267" s="154">
        <v>86</v>
      </c>
      <c r="Z267" s="154">
        <v>86</v>
      </c>
      <c r="AA267" s="154">
        <v>86</v>
      </c>
      <c r="AB267" s="154">
        <v>86</v>
      </c>
      <c r="AC267" s="154">
        <v>86</v>
      </c>
      <c r="AD267" s="150">
        <f t="shared" si="15"/>
        <v>-1.0999999999999943</v>
      </c>
      <c r="AE267" s="150"/>
      <c r="AF267" s="150"/>
      <c r="AG267" s="224"/>
      <c r="AI267" s="29"/>
    </row>
    <row r="268" spans="1:35" ht="14.1" customHeight="1">
      <c r="A268" s="136" t="s">
        <v>163</v>
      </c>
      <c r="B268" s="137"/>
      <c r="C268" s="137"/>
      <c r="D268" s="137"/>
      <c r="E268" s="138"/>
      <c r="F268" s="153">
        <v>269</v>
      </c>
      <c r="G268" s="154">
        <v>269</v>
      </c>
      <c r="H268" s="154">
        <v>269</v>
      </c>
      <c r="I268" s="154">
        <v>269</v>
      </c>
      <c r="J268" s="154">
        <v>269</v>
      </c>
      <c r="K268" s="150">
        <f t="shared" si="16"/>
        <v>-1.5</v>
      </c>
      <c r="L268" s="150"/>
      <c r="M268" s="150"/>
      <c r="N268" s="150"/>
      <c r="O268" s="154">
        <v>125</v>
      </c>
      <c r="P268" s="154">
        <v>125</v>
      </c>
      <c r="Q268" s="154">
        <v>125</v>
      </c>
      <c r="R268" s="154">
        <v>125</v>
      </c>
      <c r="S268" s="154">
        <v>125</v>
      </c>
      <c r="T268" s="154">
        <v>144</v>
      </c>
      <c r="U268" s="154">
        <v>144</v>
      </c>
      <c r="V268" s="154">
        <v>144</v>
      </c>
      <c r="W268" s="154">
        <v>144</v>
      </c>
      <c r="X268" s="154">
        <v>144</v>
      </c>
      <c r="Y268" s="154">
        <v>128</v>
      </c>
      <c r="Z268" s="154">
        <v>128</v>
      </c>
      <c r="AA268" s="154">
        <v>128</v>
      </c>
      <c r="AB268" s="154">
        <v>128</v>
      </c>
      <c r="AC268" s="154">
        <v>128</v>
      </c>
      <c r="AD268" s="150">
        <f t="shared" si="15"/>
        <v>0</v>
      </c>
      <c r="AE268" s="150"/>
      <c r="AF268" s="150"/>
      <c r="AG268" s="224"/>
      <c r="AI268" s="29"/>
    </row>
    <row r="269" spans="1:35" ht="14.1" customHeight="1">
      <c r="A269" s="136" t="s">
        <v>164</v>
      </c>
      <c r="B269" s="137"/>
      <c r="C269" s="137"/>
      <c r="D269" s="137"/>
      <c r="E269" s="138"/>
      <c r="F269" s="153">
        <v>195</v>
      </c>
      <c r="G269" s="154">
        <v>195</v>
      </c>
      <c r="H269" s="154">
        <v>195</v>
      </c>
      <c r="I269" s="154">
        <v>195</v>
      </c>
      <c r="J269" s="154">
        <v>195</v>
      </c>
      <c r="K269" s="150">
        <f t="shared" si="16"/>
        <v>-4.9000000000000057</v>
      </c>
      <c r="L269" s="150"/>
      <c r="M269" s="150"/>
      <c r="N269" s="150"/>
      <c r="O269" s="154">
        <v>97</v>
      </c>
      <c r="P269" s="154">
        <v>97</v>
      </c>
      <c r="Q269" s="154">
        <v>97</v>
      </c>
      <c r="R269" s="154">
        <v>97</v>
      </c>
      <c r="S269" s="154">
        <v>97</v>
      </c>
      <c r="T269" s="154">
        <v>98</v>
      </c>
      <c r="U269" s="154">
        <v>98</v>
      </c>
      <c r="V269" s="154">
        <v>98</v>
      </c>
      <c r="W269" s="154">
        <v>98</v>
      </c>
      <c r="X269" s="154">
        <v>98</v>
      </c>
      <c r="Y269" s="154">
        <v>72</v>
      </c>
      <c r="Z269" s="154">
        <v>72</v>
      </c>
      <c r="AA269" s="154">
        <v>72</v>
      </c>
      <c r="AB269" s="154">
        <v>72</v>
      </c>
      <c r="AC269" s="154">
        <v>72</v>
      </c>
      <c r="AD269" s="150">
        <f t="shared" si="15"/>
        <v>-5.3000000000000114</v>
      </c>
      <c r="AE269" s="150"/>
      <c r="AF269" s="150"/>
      <c r="AG269" s="224"/>
      <c r="AI269" s="29"/>
    </row>
    <row r="270" spans="1:35" ht="14.1" customHeight="1">
      <c r="A270" s="136" t="s">
        <v>165</v>
      </c>
      <c r="B270" s="137"/>
      <c r="C270" s="137"/>
      <c r="D270" s="137"/>
      <c r="E270" s="138"/>
      <c r="F270" s="153">
        <v>1667</v>
      </c>
      <c r="G270" s="154">
        <v>1667</v>
      </c>
      <c r="H270" s="154">
        <v>1667</v>
      </c>
      <c r="I270" s="154">
        <v>1667</v>
      </c>
      <c r="J270" s="154">
        <v>1667</v>
      </c>
      <c r="K270" s="150">
        <f t="shared" si="16"/>
        <v>3.4000000000000057</v>
      </c>
      <c r="L270" s="150"/>
      <c r="M270" s="150"/>
      <c r="N270" s="150"/>
      <c r="O270" s="154">
        <v>828</v>
      </c>
      <c r="P270" s="154">
        <v>828</v>
      </c>
      <c r="Q270" s="154">
        <v>828</v>
      </c>
      <c r="R270" s="154">
        <v>828</v>
      </c>
      <c r="S270" s="154">
        <v>828</v>
      </c>
      <c r="T270" s="154">
        <v>839</v>
      </c>
      <c r="U270" s="154">
        <v>839</v>
      </c>
      <c r="V270" s="154">
        <v>839</v>
      </c>
      <c r="W270" s="154">
        <v>839</v>
      </c>
      <c r="X270" s="154">
        <v>839</v>
      </c>
      <c r="Y270" s="154">
        <v>710</v>
      </c>
      <c r="Z270" s="154">
        <v>710</v>
      </c>
      <c r="AA270" s="154">
        <v>710</v>
      </c>
      <c r="AB270" s="154">
        <v>710</v>
      </c>
      <c r="AC270" s="154">
        <v>710</v>
      </c>
      <c r="AD270" s="150">
        <f t="shared" si="15"/>
        <v>4.2999999999999972</v>
      </c>
      <c r="AE270" s="150"/>
      <c r="AF270" s="150"/>
      <c r="AG270" s="224"/>
      <c r="AI270" s="29"/>
    </row>
    <row r="271" spans="1:35" ht="14.1" customHeight="1">
      <c r="A271" s="136" t="s">
        <v>166</v>
      </c>
      <c r="B271" s="137"/>
      <c r="C271" s="137"/>
      <c r="D271" s="137"/>
      <c r="E271" s="138"/>
      <c r="F271" s="153">
        <v>4807</v>
      </c>
      <c r="G271" s="154">
        <v>4807</v>
      </c>
      <c r="H271" s="154">
        <v>4807</v>
      </c>
      <c r="I271" s="154">
        <v>4807</v>
      </c>
      <c r="J271" s="154">
        <v>4807</v>
      </c>
      <c r="K271" s="150">
        <f t="shared" si="16"/>
        <v>-0.20000000000000284</v>
      </c>
      <c r="L271" s="150"/>
      <c r="M271" s="150"/>
      <c r="N271" s="150"/>
      <c r="O271" s="154">
        <v>2356</v>
      </c>
      <c r="P271" s="154">
        <v>2356</v>
      </c>
      <c r="Q271" s="154">
        <v>2356</v>
      </c>
      <c r="R271" s="154">
        <v>2356</v>
      </c>
      <c r="S271" s="154">
        <v>2356</v>
      </c>
      <c r="T271" s="154">
        <v>2451</v>
      </c>
      <c r="U271" s="154">
        <v>2451</v>
      </c>
      <c r="V271" s="154">
        <v>2451</v>
      </c>
      <c r="W271" s="154">
        <v>2451</v>
      </c>
      <c r="X271" s="154">
        <v>2451</v>
      </c>
      <c r="Y271" s="154">
        <v>1688</v>
      </c>
      <c r="Z271" s="154">
        <v>1688</v>
      </c>
      <c r="AA271" s="154">
        <v>1688</v>
      </c>
      <c r="AB271" s="154">
        <v>1688</v>
      </c>
      <c r="AC271" s="154">
        <v>1688</v>
      </c>
      <c r="AD271" s="150">
        <f t="shared" si="15"/>
        <v>1</v>
      </c>
      <c r="AE271" s="150"/>
      <c r="AF271" s="150"/>
      <c r="AG271" s="224"/>
      <c r="AI271" s="29"/>
    </row>
    <row r="272" spans="1:35" ht="14.1" customHeight="1">
      <c r="A272" s="136" t="s">
        <v>167</v>
      </c>
      <c r="B272" s="137"/>
      <c r="C272" s="137"/>
      <c r="D272" s="137"/>
      <c r="E272" s="138"/>
      <c r="F272" s="153">
        <v>2204</v>
      </c>
      <c r="G272" s="154">
        <v>2204</v>
      </c>
      <c r="H272" s="154">
        <v>2204</v>
      </c>
      <c r="I272" s="154">
        <v>2204</v>
      </c>
      <c r="J272" s="154">
        <v>2204</v>
      </c>
      <c r="K272" s="150">
        <f t="shared" si="16"/>
        <v>0.59999999999999432</v>
      </c>
      <c r="L272" s="150"/>
      <c r="M272" s="150"/>
      <c r="N272" s="150"/>
      <c r="O272" s="154">
        <v>1021</v>
      </c>
      <c r="P272" s="154">
        <v>1021</v>
      </c>
      <c r="Q272" s="154">
        <v>1021</v>
      </c>
      <c r="R272" s="154">
        <v>1021</v>
      </c>
      <c r="S272" s="154">
        <v>1021</v>
      </c>
      <c r="T272" s="154">
        <v>1183</v>
      </c>
      <c r="U272" s="154">
        <v>1183</v>
      </c>
      <c r="V272" s="154">
        <v>1183</v>
      </c>
      <c r="W272" s="154">
        <v>1183</v>
      </c>
      <c r="X272" s="154">
        <v>1183</v>
      </c>
      <c r="Y272" s="154">
        <v>934</v>
      </c>
      <c r="Z272" s="154">
        <v>934</v>
      </c>
      <c r="AA272" s="154">
        <v>934</v>
      </c>
      <c r="AB272" s="154">
        <v>934</v>
      </c>
      <c r="AC272" s="154">
        <v>934</v>
      </c>
      <c r="AD272" s="150">
        <f t="shared" si="15"/>
        <v>1.2999999999999829</v>
      </c>
      <c r="AE272" s="150"/>
      <c r="AF272" s="150"/>
      <c r="AG272" s="224"/>
      <c r="AI272" s="29"/>
    </row>
    <row r="273" spans="1:35" ht="14.1" customHeight="1">
      <c r="A273" s="136" t="s">
        <v>168</v>
      </c>
      <c r="B273" s="137"/>
      <c r="C273" s="137"/>
      <c r="D273" s="137"/>
      <c r="E273" s="138"/>
      <c r="F273" s="153">
        <v>3758</v>
      </c>
      <c r="G273" s="154">
        <v>3758</v>
      </c>
      <c r="H273" s="154">
        <v>3758</v>
      </c>
      <c r="I273" s="154">
        <v>3758</v>
      </c>
      <c r="J273" s="154">
        <v>3758</v>
      </c>
      <c r="K273" s="150">
        <f t="shared" si="16"/>
        <v>-1.2999999999999972</v>
      </c>
      <c r="L273" s="150"/>
      <c r="M273" s="150"/>
      <c r="N273" s="150"/>
      <c r="O273" s="154">
        <v>1776</v>
      </c>
      <c r="P273" s="154">
        <v>1776</v>
      </c>
      <c r="Q273" s="154">
        <v>1776</v>
      </c>
      <c r="R273" s="154">
        <v>1776</v>
      </c>
      <c r="S273" s="154">
        <v>1776</v>
      </c>
      <c r="T273" s="154">
        <v>1982</v>
      </c>
      <c r="U273" s="154">
        <v>1982</v>
      </c>
      <c r="V273" s="154">
        <v>1982</v>
      </c>
      <c r="W273" s="154">
        <v>1982</v>
      </c>
      <c r="X273" s="154">
        <v>1982</v>
      </c>
      <c r="Y273" s="154">
        <v>1686</v>
      </c>
      <c r="Z273" s="154">
        <v>1686</v>
      </c>
      <c r="AA273" s="154">
        <v>1686</v>
      </c>
      <c r="AB273" s="154">
        <v>1686</v>
      </c>
      <c r="AC273" s="154">
        <v>1686</v>
      </c>
      <c r="AD273" s="150">
        <f t="shared" si="15"/>
        <v>-1.0999999999999943</v>
      </c>
      <c r="AE273" s="150"/>
      <c r="AF273" s="150"/>
      <c r="AG273" s="224"/>
      <c r="AI273" s="29"/>
    </row>
    <row r="274" spans="1:35" ht="14.1" customHeight="1">
      <c r="A274" s="136" t="s">
        <v>169</v>
      </c>
      <c r="B274" s="137"/>
      <c r="C274" s="137"/>
      <c r="D274" s="137"/>
      <c r="E274" s="138"/>
      <c r="F274" s="153">
        <v>2630</v>
      </c>
      <c r="G274" s="154">
        <v>2630</v>
      </c>
      <c r="H274" s="154">
        <v>2630</v>
      </c>
      <c r="I274" s="154">
        <v>2630</v>
      </c>
      <c r="J274" s="154">
        <v>2630</v>
      </c>
      <c r="K274" s="150">
        <f t="shared" si="16"/>
        <v>-2</v>
      </c>
      <c r="L274" s="150"/>
      <c r="M274" s="150"/>
      <c r="N274" s="150"/>
      <c r="O274" s="154">
        <v>1272</v>
      </c>
      <c r="P274" s="154">
        <v>1272</v>
      </c>
      <c r="Q274" s="154">
        <v>1272</v>
      </c>
      <c r="R274" s="154">
        <v>1272</v>
      </c>
      <c r="S274" s="154">
        <v>1272</v>
      </c>
      <c r="T274" s="154">
        <v>1358</v>
      </c>
      <c r="U274" s="154">
        <v>1358</v>
      </c>
      <c r="V274" s="154">
        <v>1358</v>
      </c>
      <c r="W274" s="154">
        <v>1358</v>
      </c>
      <c r="X274" s="154">
        <v>1358</v>
      </c>
      <c r="Y274" s="154">
        <v>1078</v>
      </c>
      <c r="Z274" s="154">
        <v>1078</v>
      </c>
      <c r="AA274" s="154">
        <v>1078</v>
      </c>
      <c r="AB274" s="154">
        <v>1078</v>
      </c>
      <c r="AC274" s="154">
        <v>1078</v>
      </c>
      <c r="AD274" s="150">
        <f t="shared" si="15"/>
        <v>-9.9999999999994316E-2</v>
      </c>
      <c r="AE274" s="150"/>
      <c r="AF274" s="150"/>
      <c r="AG274" s="224"/>
      <c r="AI274" s="29"/>
    </row>
    <row r="275" spans="1:35" ht="14.1" customHeight="1">
      <c r="A275" s="136" t="s">
        <v>170</v>
      </c>
      <c r="B275" s="137"/>
      <c r="C275" s="137"/>
      <c r="D275" s="137"/>
      <c r="E275" s="138"/>
      <c r="F275" s="153">
        <v>3169</v>
      </c>
      <c r="G275" s="154">
        <v>3169</v>
      </c>
      <c r="H275" s="154">
        <v>3169</v>
      </c>
      <c r="I275" s="154">
        <v>3169</v>
      </c>
      <c r="J275" s="154">
        <v>3169</v>
      </c>
      <c r="K275" s="150">
        <f t="shared" si="16"/>
        <v>-0.79999999999999716</v>
      </c>
      <c r="L275" s="150"/>
      <c r="M275" s="150"/>
      <c r="N275" s="150"/>
      <c r="O275" s="154">
        <v>1539</v>
      </c>
      <c r="P275" s="154">
        <v>1539</v>
      </c>
      <c r="Q275" s="154">
        <v>1539</v>
      </c>
      <c r="R275" s="154">
        <v>1539</v>
      </c>
      <c r="S275" s="154">
        <v>1539</v>
      </c>
      <c r="T275" s="154">
        <v>1630</v>
      </c>
      <c r="U275" s="154">
        <v>1630</v>
      </c>
      <c r="V275" s="154">
        <v>1630</v>
      </c>
      <c r="W275" s="154">
        <v>1630</v>
      </c>
      <c r="X275" s="154">
        <v>1630</v>
      </c>
      <c r="Y275" s="154">
        <v>1154</v>
      </c>
      <c r="Z275" s="154">
        <v>1154</v>
      </c>
      <c r="AA275" s="154">
        <v>1154</v>
      </c>
      <c r="AB275" s="154">
        <v>1154</v>
      </c>
      <c r="AC275" s="154">
        <v>1154</v>
      </c>
      <c r="AD275" s="150">
        <f t="shared" si="15"/>
        <v>-0.20000000000000284</v>
      </c>
      <c r="AE275" s="150"/>
      <c r="AF275" s="150"/>
      <c r="AG275" s="224"/>
      <c r="AI275" s="29"/>
    </row>
    <row r="276" spans="1:35" ht="14.1" customHeight="1">
      <c r="A276" s="136" t="s">
        <v>171</v>
      </c>
      <c r="B276" s="137"/>
      <c r="C276" s="137"/>
      <c r="D276" s="137"/>
      <c r="E276" s="138"/>
      <c r="F276" s="153">
        <v>3111</v>
      </c>
      <c r="G276" s="154">
        <v>3111</v>
      </c>
      <c r="H276" s="154">
        <v>3111</v>
      </c>
      <c r="I276" s="154">
        <v>3111</v>
      </c>
      <c r="J276" s="154">
        <v>3111</v>
      </c>
      <c r="K276" s="150">
        <f t="shared" si="16"/>
        <v>-0.40000000000000568</v>
      </c>
      <c r="L276" s="150"/>
      <c r="M276" s="150"/>
      <c r="N276" s="150"/>
      <c r="O276" s="154">
        <v>1505</v>
      </c>
      <c r="P276" s="154">
        <v>1505</v>
      </c>
      <c r="Q276" s="154">
        <v>1505</v>
      </c>
      <c r="R276" s="154">
        <v>1505</v>
      </c>
      <c r="S276" s="154">
        <v>1505</v>
      </c>
      <c r="T276" s="154">
        <v>1606</v>
      </c>
      <c r="U276" s="154">
        <v>1606</v>
      </c>
      <c r="V276" s="154">
        <v>1606</v>
      </c>
      <c r="W276" s="154">
        <v>1606</v>
      </c>
      <c r="X276" s="154">
        <v>1606</v>
      </c>
      <c r="Y276" s="154">
        <v>1168</v>
      </c>
      <c r="Z276" s="154">
        <v>1168</v>
      </c>
      <c r="AA276" s="154">
        <v>1168</v>
      </c>
      <c r="AB276" s="154">
        <v>1168</v>
      </c>
      <c r="AC276" s="154">
        <v>1168</v>
      </c>
      <c r="AD276" s="150">
        <f t="shared" si="15"/>
        <v>1.2000000000000028</v>
      </c>
      <c r="AE276" s="150"/>
      <c r="AF276" s="150"/>
      <c r="AG276" s="224"/>
      <c r="AI276" s="29"/>
    </row>
    <row r="277" spans="1:35" ht="14.1" customHeight="1">
      <c r="A277" s="136" t="s">
        <v>172</v>
      </c>
      <c r="B277" s="137"/>
      <c r="C277" s="137"/>
      <c r="D277" s="137"/>
      <c r="E277" s="138"/>
      <c r="F277" s="153">
        <v>1405</v>
      </c>
      <c r="G277" s="154">
        <v>1405</v>
      </c>
      <c r="H277" s="154">
        <v>1405</v>
      </c>
      <c r="I277" s="154">
        <v>1405</v>
      </c>
      <c r="J277" s="154">
        <v>1405</v>
      </c>
      <c r="K277" s="150">
        <f t="shared" si="16"/>
        <v>3.7999999999999972</v>
      </c>
      <c r="L277" s="150"/>
      <c r="M277" s="150"/>
      <c r="N277" s="150"/>
      <c r="O277" s="154">
        <v>687</v>
      </c>
      <c r="P277" s="154">
        <v>687</v>
      </c>
      <c r="Q277" s="154">
        <v>687</v>
      </c>
      <c r="R277" s="154">
        <v>687</v>
      </c>
      <c r="S277" s="154">
        <v>687</v>
      </c>
      <c r="T277" s="154">
        <v>718</v>
      </c>
      <c r="U277" s="154">
        <v>718</v>
      </c>
      <c r="V277" s="154">
        <v>718</v>
      </c>
      <c r="W277" s="154">
        <v>718</v>
      </c>
      <c r="X277" s="154">
        <v>718</v>
      </c>
      <c r="Y277" s="154">
        <v>432</v>
      </c>
      <c r="Z277" s="154">
        <v>432</v>
      </c>
      <c r="AA277" s="154">
        <v>432</v>
      </c>
      <c r="AB277" s="154">
        <v>432</v>
      </c>
      <c r="AC277" s="154">
        <v>432</v>
      </c>
      <c r="AD277" s="150">
        <f t="shared" si="15"/>
        <v>2.8999999999999915</v>
      </c>
      <c r="AE277" s="150"/>
      <c r="AF277" s="150"/>
      <c r="AG277" s="224"/>
      <c r="AI277" s="29"/>
    </row>
    <row r="278" spans="1:35" ht="14.1" customHeight="1">
      <c r="A278" s="136" t="s">
        <v>173</v>
      </c>
      <c r="B278" s="137"/>
      <c r="C278" s="137"/>
      <c r="D278" s="137"/>
      <c r="E278" s="138"/>
      <c r="F278" s="153">
        <v>4</v>
      </c>
      <c r="G278" s="154">
        <v>4</v>
      </c>
      <c r="H278" s="154">
        <v>4</v>
      </c>
      <c r="I278" s="154">
        <v>4</v>
      </c>
      <c r="J278" s="154">
        <v>4</v>
      </c>
      <c r="K278" s="150">
        <f t="shared" si="16"/>
        <v>0</v>
      </c>
      <c r="L278" s="150"/>
      <c r="M278" s="150"/>
      <c r="N278" s="150"/>
      <c r="O278" s="154">
        <v>3</v>
      </c>
      <c r="P278" s="154">
        <v>3</v>
      </c>
      <c r="Q278" s="154">
        <v>3</v>
      </c>
      <c r="R278" s="154">
        <v>3</v>
      </c>
      <c r="S278" s="154">
        <v>3</v>
      </c>
      <c r="T278" s="154">
        <v>1</v>
      </c>
      <c r="U278" s="154">
        <v>1</v>
      </c>
      <c r="V278" s="154">
        <v>1</v>
      </c>
      <c r="W278" s="154">
        <v>1</v>
      </c>
      <c r="X278" s="154">
        <v>1</v>
      </c>
      <c r="Y278" s="154">
        <v>2</v>
      </c>
      <c r="Z278" s="154">
        <v>2</v>
      </c>
      <c r="AA278" s="154">
        <v>2</v>
      </c>
      <c r="AB278" s="154">
        <v>2</v>
      </c>
      <c r="AC278" s="154">
        <v>2</v>
      </c>
      <c r="AD278" s="150">
        <f t="shared" si="15"/>
        <v>0</v>
      </c>
      <c r="AE278" s="150"/>
      <c r="AF278" s="150"/>
      <c r="AG278" s="224"/>
      <c r="AI278" s="29"/>
    </row>
    <row r="279" spans="1:35" ht="14.1" customHeight="1">
      <c r="A279" s="136" t="s">
        <v>174</v>
      </c>
      <c r="B279" s="137"/>
      <c r="C279" s="137"/>
      <c r="D279" s="137"/>
      <c r="E279" s="138"/>
      <c r="F279" s="153">
        <v>5377</v>
      </c>
      <c r="G279" s="154">
        <v>5377</v>
      </c>
      <c r="H279" s="154">
        <v>5377</v>
      </c>
      <c r="I279" s="154">
        <v>5377</v>
      </c>
      <c r="J279" s="154">
        <v>5377</v>
      </c>
      <c r="K279" s="150">
        <f t="shared" si="16"/>
        <v>-9.9999999999994316E-2</v>
      </c>
      <c r="L279" s="150"/>
      <c r="M279" s="150"/>
      <c r="N279" s="150"/>
      <c r="O279" s="154">
        <v>2659</v>
      </c>
      <c r="P279" s="154">
        <v>2659</v>
      </c>
      <c r="Q279" s="154">
        <v>2659</v>
      </c>
      <c r="R279" s="154">
        <v>2659</v>
      </c>
      <c r="S279" s="154">
        <v>2659</v>
      </c>
      <c r="T279" s="154">
        <v>2718</v>
      </c>
      <c r="U279" s="154">
        <v>2718</v>
      </c>
      <c r="V279" s="154">
        <v>2718</v>
      </c>
      <c r="W279" s="154">
        <v>2718</v>
      </c>
      <c r="X279" s="154">
        <v>2718</v>
      </c>
      <c r="Y279" s="154">
        <v>2485</v>
      </c>
      <c r="Z279" s="154">
        <v>2485</v>
      </c>
      <c r="AA279" s="154">
        <v>2485</v>
      </c>
      <c r="AB279" s="154">
        <v>2485</v>
      </c>
      <c r="AC279" s="154">
        <v>2485</v>
      </c>
      <c r="AD279" s="150">
        <f t="shared" si="15"/>
        <v>3.4000000000000057</v>
      </c>
      <c r="AE279" s="150"/>
      <c r="AF279" s="150"/>
      <c r="AG279" s="224"/>
      <c r="AI279" s="29"/>
    </row>
    <row r="280" spans="1:35" ht="14.1" customHeight="1">
      <c r="A280" s="136" t="s">
        <v>175</v>
      </c>
      <c r="B280" s="137"/>
      <c r="C280" s="137"/>
      <c r="D280" s="137"/>
      <c r="E280" s="138"/>
      <c r="F280" s="153">
        <v>2437</v>
      </c>
      <c r="G280" s="154">
        <v>2437</v>
      </c>
      <c r="H280" s="154">
        <v>2437</v>
      </c>
      <c r="I280" s="154">
        <v>2437</v>
      </c>
      <c r="J280" s="154">
        <v>2437</v>
      </c>
      <c r="K280" s="150">
        <f t="shared" si="16"/>
        <v>-0.40000000000000568</v>
      </c>
      <c r="L280" s="150"/>
      <c r="M280" s="150"/>
      <c r="N280" s="150"/>
      <c r="O280" s="154">
        <v>1207</v>
      </c>
      <c r="P280" s="154">
        <v>1207</v>
      </c>
      <c r="Q280" s="154">
        <v>1207</v>
      </c>
      <c r="R280" s="154">
        <v>1207</v>
      </c>
      <c r="S280" s="154">
        <v>1207</v>
      </c>
      <c r="T280" s="154">
        <v>1230</v>
      </c>
      <c r="U280" s="154">
        <v>1230</v>
      </c>
      <c r="V280" s="154">
        <v>1230</v>
      </c>
      <c r="W280" s="154">
        <v>1230</v>
      </c>
      <c r="X280" s="154">
        <v>1230</v>
      </c>
      <c r="Y280" s="154">
        <v>1010</v>
      </c>
      <c r="Z280" s="154">
        <v>1010</v>
      </c>
      <c r="AA280" s="154">
        <v>1010</v>
      </c>
      <c r="AB280" s="154">
        <v>1010</v>
      </c>
      <c r="AC280" s="154">
        <v>1010</v>
      </c>
      <c r="AD280" s="150">
        <f t="shared" si="15"/>
        <v>0.59999999999999432</v>
      </c>
      <c r="AE280" s="150"/>
      <c r="AF280" s="150"/>
      <c r="AG280" s="224"/>
      <c r="AI280" s="29"/>
    </row>
    <row r="281" spans="1:35" ht="14.1" customHeight="1">
      <c r="A281" s="136" t="s">
        <v>176</v>
      </c>
      <c r="B281" s="137"/>
      <c r="C281" s="137"/>
      <c r="D281" s="137"/>
      <c r="E281" s="138"/>
      <c r="F281" s="153">
        <v>452</v>
      </c>
      <c r="G281" s="154">
        <v>452</v>
      </c>
      <c r="H281" s="154">
        <v>452</v>
      </c>
      <c r="I281" s="154">
        <v>452</v>
      </c>
      <c r="J281" s="154">
        <v>452</v>
      </c>
      <c r="K281" s="150">
        <f t="shared" si="16"/>
        <v>-2</v>
      </c>
      <c r="L281" s="150"/>
      <c r="M281" s="150"/>
      <c r="N281" s="150"/>
      <c r="O281" s="154">
        <v>208</v>
      </c>
      <c r="P281" s="154">
        <v>208</v>
      </c>
      <c r="Q281" s="154">
        <v>208</v>
      </c>
      <c r="R281" s="154">
        <v>208</v>
      </c>
      <c r="S281" s="154">
        <v>208</v>
      </c>
      <c r="T281" s="154">
        <v>244</v>
      </c>
      <c r="U281" s="154">
        <v>244</v>
      </c>
      <c r="V281" s="154">
        <v>244</v>
      </c>
      <c r="W281" s="154">
        <v>244</v>
      </c>
      <c r="X281" s="154">
        <v>244</v>
      </c>
      <c r="Y281" s="154">
        <v>198</v>
      </c>
      <c r="Z281" s="154">
        <v>198</v>
      </c>
      <c r="AA281" s="154">
        <v>198</v>
      </c>
      <c r="AB281" s="154">
        <v>198</v>
      </c>
      <c r="AC281" s="154">
        <v>198</v>
      </c>
      <c r="AD281" s="150">
        <f t="shared" si="15"/>
        <v>0</v>
      </c>
      <c r="AE281" s="150"/>
      <c r="AF281" s="150"/>
      <c r="AG281" s="224"/>
      <c r="AI281" s="29"/>
    </row>
    <row r="282" spans="1:35" ht="14.1" customHeight="1">
      <c r="A282" s="136" t="s">
        <v>177</v>
      </c>
      <c r="B282" s="137"/>
      <c r="C282" s="137"/>
      <c r="D282" s="137"/>
      <c r="E282" s="138"/>
      <c r="F282" s="153">
        <v>1952</v>
      </c>
      <c r="G282" s="154">
        <v>1952</v>
      </c>
      <c r="H282" s="154">
        <v>1952</v>
      </c>
      <c r="I282" s="154">
        <v>1952</v>
      </c>
      <c r="J282" s="154">
        <v>1952</v>
      </c>
      <c r="K282" s="150">
        <f t="shared" si="16"/>
        <v>-0.70000000000000284</v>
      </c>
      <c r="L282" s="150"/>
      <c r="M282" s="150"/>
      <c r="N282" s="150"/>
      <c r="O282" s="154">
        <v>927</v>
      </c>
      <c r="P282" s="154">
        <v>927</v>
      </c>
      <c r="Q282" s="154">
        <v>927</v>
      </c>
      <c r="R282" s="154">
        <v>927</v>
      </c>
      <c r="S282" s="154">
        <v>927</v>
      </c>
      <c r="T282" s="397">
        <v>1025</v>
      </c>
      <c r="U282" s="397">
        <v>1025</v>
      </c>
      <c r="V282" s="397">
        <v>1025</v>
      </c>
      <c r="W282" s="397">
        <v>1025</v>
      </c>
      <c r="X282" s="397">
        <v>1025</v>
      </c>
      <c r="Y282" s="154">
        <v>885</v>
      </c>
      <c r="Z282" s="154">
        <v>885</v>
      </c>
      <c r="AA282" s="154">
        <v>885</v>
      </c>
      <c r="AB282" s="154">
        <v>885</v>
      </c>
      <c r="AC282" s="154">
        <v>885</v>
      </c>
      <c r="AD282" s="150">
        <f t="shared" si="15"/>
        <v>0.89999999999999147</v>
      </c>
      <c r="AE282" s="150"/>
      <c r="AF282" s="150"/>
      <c r="AG282" s="224"/>
      <c r="AI282" s="29"/>
    </row>
    <row r="283" spans="1:35" ht="14.1" customHeight="1">
      <c r="A283" s="136" t="s">
        <v>178</v>
      </c>
      <c r="B283" s="137"/>
      <c r="C283" s="137"/>
      <c r="D283" s="137"/>
      <c r="E283" s="138"/>
      <c r="F283" s="153">
        <v>1572</v>
      </c>
      <c r="G283" s="154">
        <v>1572</v>
      </c>
      <c r="H283" s="154">
        <v>1572</v>
      </c>
      <c r="I283" s="154">
        <v>1572</v>
      </c>
      <c r="J283" s="154">
        <v>1572</v>
      </c>
      <c r="K283" s="150">
        <f t="shared" si="16"/>
        <v>2</v>
      </c>
      <c r="L283" s="150"/>
      <c r="M283" s="150"/>
      <c r="N283" s="150"/>
      <c r="O283" s="154">
        <v>774</v>
      </c>
      <c r="P283" s="154">
        <v>774</v>
      </c>
      <c r="Q283" s="154">
        <v>774</v>
      </c>
      <c r="R283" s="154">
        <v>774</v>
      </c>
      <c r="S283" s="154">
        <v>774</v>
      </c>
      <c r="T283" s="154">
        <v>798</v>
      </c>
      <c r="U283" s="154">
        <v>798</v>
      </c>
      <c r="V283" s="154">
        <v>798</v>
      </c>
      <c r="W283" s="154">
        <v>798</v>
      </c>
      <c r="X283" s="154">
        <v>798</v>
      </c>
      <c r="Y283" s="154">
        <v>666</v>
      </c>
      <c r="Z283" s="154">
        <v>666</v>
      </c>
      <c r="AA283" s="154">
        <v>666</v>
      </c>
      <c r="AB283" s="154">
        <v>666</v>
      </c>
      <c r="AC283" s="154">
        <v>666</v>
      </c>
      <c r="AD283" s="150">
        <f t="shared" si="15"/>
        <v>2.0999999999999943</v>
      </c>
      <c r="AE283" s="150"/>
      <c r="AF283" s="150"/>
      <c r="AG283" s="224"/>
      <c r="AI283" s="29"/>
    </row>
    <row r="284" spans="1:35" ht="14.1" customHeight="1">
      <c r="A284" s="136" t="s">
        <v>179</v>
      </c>
      <c r="B284" s="137"/>
      <c r="C284" s="137"/>
      <c r="D284" s="137"/>
      <c r="E284" s="138"/>
      <c r="F284" s="153">
        <v>1080</v>
      </c>
      <c r="G284" s="154">
        <v>1080</v>
      </c>
      <c r="H284" s="154">
        <v>1080</v>
      </c>
      <c r="I284" s="154">
        <v>1080</v>
      </c>
      <c r="J284" s="154">
        <v>1080</v>
      </c>
      <c r="K284" s="150">
        <f t="shared" si="16"/>
        <v>2.0999999999999943</v>
      </c>
      <c r="L284" s="150"/>
      <c r="M284" s="150"/>
      <c r="N284" s="150"/>
      <c r="O284" s="154">
        <v>545</v>
      </c>
      <c r="P284" s="154">
        <v>545</v>
      </c>
      <c r="Q284" s="154">
        <v>545</v>
      </c>
      <c r="R284" s="154">
        <v>545</v>
      </c>
      <c r="S284" s="154">
        <v>545</v>
      </c>
      <c r="T284" s="154">
        <v>535</v>
      </c>
      <c r="U284" s="154">
        <v>535</v>
      </c>
      <c r="V284" s="154">
        <v>535</v>
      </c>
      <c r="W284" s="154">
        <v>535</v>
      </c>
      <c r="X284" s="154">
        <v>535</v>
      </c>
      <c r="Y284" s="154">
        <v>524</v>
      </c>
      <c r="Z284" s="154">
        <v>524</v>
      </c>
      <c r="AA284" s="154">
        <v>524</v>
      </c>
      <c r="AB284" s="154">
        <v>524</v>
      </c>
      <c r="AC284" s="154">
        <v>524</v>
      </c>
      <c r="AD284" s="150">
        <f t="shared" si="15"/>
        <v>6.0999999999999943</v>
      </c>
      <c r="AE284" s="150"/>
      <c r="AF284" s="150"/>
      <c r="AG284" s="224"/>
      <c r="AI284" s="29"/>
    </row>
    <row r="285" spans="1:35" ht="14.1" customHeight="1">
      <c r="A285" s="136" t="s">
        <v>180</v>
      </c>
      <c r="B285" s="137"/>
      <c r="C285" s="137"/>
      <c r="D285" s="137"/>
      <c r="E285" s="138"/>
      <c r="F285" s="153">
        <v>972</v>
      </c>
      <c r="G285" s="154">
        <v>972</v>
      </c>
      <c r="H285" s="154">
        <v>972</v>
      </c>
      <c r="I285" s="154">
        <v>972</v>
      </c>
      <c r="J285" s="154">
        <v>972</v>
      </c>
      <c r="K285" s="150">
        <f t="shared" si="16"/>
        <v>3.2999999999999972</v>
      </c>
      <c r="L285" s="150"/>
      <c r="M285" s="150"/>
      <c r="N285" s="150"/>
      <c r="O285" s="154">
        <v>485</v>
      </c>
      <c r="P285" s="154">
        <v>485</v>
      </c>
      <c r="Q285" s="154">
        <v>485</v>
      </c>
      <c r="R285" s="154">
        <v>485</v>
      </c>
      <c r="S285" s="154">
        <v>485</v>
      </c>
      <c r="T285" s="154">
        <v>487</v>
      </c>
      <c r="U285" s="154">
        <v>487</v>
      </c>
      <c r="V285" s="154">
        <v>487</v>
      </c>
      <c r="W285" s="154">
        <v>487</v>
      </c>
      <c r="X285" s="154">
        <v>487</v>
      </c>
      <c r="Y285" s="154">
        <v>443</v>
      </c>
      <c r="Z285" s="154">
        <v>443</v>
      </c>
      <c r="AA285" s="154">
        <v>443</v>
      </c>
      <c r="AB285" s="154">
        <v>443</v>
      </c>
      <c r="AC285" s="154">
        <v>443</v>
      </c>
      <c r="AD285" s="150">
        <f t="shared" si="15"/>
        <v>1.7999999999999972</v>
      </c>
      <c r="AE285" s="150"/>
      <c r="AF285" s="150"/>
      <c r="AG285" s="224"/>
      <c r="AI285" s="29"/>
    </row>
    <row r="286" spans="1:35" ht="14.1" customHeight="1">
      <c r="A286" s="136" t="s">
        <v>181</v>
      </c>
      <c r="B286" s="137"/>
      <c r="C286" s="137"/>
      <c r="D286" s="137"/>
      <c r="E286" s="138"/>
      <c r="F286" s="153">
        <v>533</v>
      </c>
      <c r="G286" s="154">
        <v>533</v>
      </c>
      <c r="H286" s="154">
        <v>533</v>
      </c>
      <c r="I286" s="154">
        <v>533</v>
      </c>
      <c r="J286" s="154">
        <v>533</v>
      </c>
      <c r="K286" s="150">
        <f t="shared" si="16"/>
        <v>-0.90000000000000568</v>
      </c>
      <c r="L286" s="150"/>
      <c r="M286" s="150"/>
      <c r="N286" s="150"/>
      <c r="O286" s="154">
        <v>307</v>
      </c>
      <c r="P286" s="154">
        <v>307</v>
      </c>
      <c r="Q286" s="154">
        <v>307</v>
      </c>
      <c r="R286" s="154">
        <v>307</v>
      </c>
      <c r="S286" s="154">
        <v>307</v>
      </c>
      <c r="T286" s="154">
        <v>226</v>
      </c>
      <c r="U286" s="154">
        <v>226</v>
      </c>
      <c r="V286" s="154">
        <v>226</v>
      </c>
      <c r="W286" s="154">
        <v>226</v>
      </c>
      <c r="X286" s="154">
        <v>226</v>
      </c>
      <c r="Y286" s="154">
        <v>277</v>
      </c>
      <c r="Z286" s="154">
        <v>277</v>
      </c>
      <c r="AA286" s="154">
        <v>277</v>
      </c>
      <c r="AB286" s="154">
        <v>277</v>
      </c>
      <c r="AC286" s="154">
        <v>277</v>
      </c>
      <c r="AD286" s="150">
        <f t="shared" si="15"/>
        <v>0.40000000000000568</v>
      </c>
      <c r="AE286" s="150"/>
      <c r="AF286" s="150"/>
      <c r="AG286" s="224"/>
      <c r="AI286" s="29"/>
    </row>
    <row r="287" spans="1:35" ht="14.1" customHeight="1">
      <c r="A287" s="136" t="s">
        <v>182</v>
      </c>
      <c r="B287" s="137"/>
      <c r="C287" s="137"/>
      <c r="D287" s="137"/>
      <c r="E287" s="138"/>
      <c r="F287" s="153">
        <v>886</v>
      </c>
      <c r="G287" s="154">
        <v>886</v>
      </c>
      <c r="H287" s="154">
        <v>886</v>
      </c>
      <c r="I287" s="154">
        <v>886</v>
      </c>
      <c r="J287" s="154">
        <v>886</v>
      </c>
      <c r="K287" s="150">
        <f t="shared" si="16"/>
        <v>1.0999999999999943</v>
      </c>
      <c r="L287" s="150"/>
      <c r="M287" s="150"/>
      <c r="N287" s="150"/>
      <c r="O287" s="154">
        <v>465</v>
      </c>
      <c r="P287" s="154">
        <v>465</v>
      </c>
      <c r="Q287" s="154">
        <v>465</v>
      </c>
      <c r="R287" s="154">
        <v>465</v>
      </c>
      <c r="S287" s="154">
        <v>465</v>
      </c>
      <c r="T287" s="154">
        <v>421</v>
      </c>
      <c r="U287" s="154">
        <v>421</v>
      </c>
      <c r="V287" s="154">
        <v>421</v>
      </c>
      <c r="W287" s="154">
        <v>421</v>
      </c>
      <c r="X287" s="154">
        <v>421</v>
      </c>
      <c r="Y287" s="154">
        <v>500</v>
      </c>
      <c r="Z287" s="154">
        <v>500</v>
      </c>
      <c r="AA287" s="154">
        <v>500</v>
      </c>
      <c r="AB287" s="154">
        <v>500</v>
      </c>
      <c r="AC287" s="154">
        <v>500</v>
      </c>
      <c r="AD287" s="150">
        <f t="shared" si="15"/>
        <v>2.4999999999999858</v>
      </c>
      <c r="AE287" s="150"/>
      <c r="AF287" s="150"/>
      <c r="AG287" s="224"/>
      <c r="AI287" s="29"/>
    </row>
    <row r="288" spans="1:35" ht="14.1" customHeight="1">
      <c r="A288" s="136" t="s">
        <v>183</v>
      </c>
      <c r="B288" s="137"/>
      <c r="C288" s="137"/>
      <c r="D288" s="137"/>
      <c r="E288" s="138"/>
      <c r="F288" s="153">
        <v>256</v>
      </c>
      <c r="G288" s="154">
        <v>256</v>
      </c>
      <c r="H288" s="154">
        <v>256</v>
      </c>
      <c r="I288" s="154">
        <v>256</v>
      </c>
      <c r="J288" s="154">
        <v>256</v>
      </c>
      <c r="K288" s="150">
        <f t="shared" si="16"/>
        <v>-1.9000000000000057</v>
      </c>
      <c r="L288" s="150"/>
      <c r="M288" s="150"/>
      <c r="N288" s="150"/>
      <c r="O288" s="154">
        <v>134</v>
      </c>
      <c r="P288" s="154">
        <v>134</v>
      </c>
      <c r="Q288" s="154">
        <v>134</v>
      </c>
      <c r="R288" s="154">
        <v>134</v>
      </c>
      <c r="S288" s="154">
        <v>134</v>
      </c>
      <c r="T288" s="154">
        <v>122</v>
      </c>
      <c r="U288" s="154">
        <v>122</v>
      </c>
      <c r="V288" s="154">
        <v>122</v>
      </c>
      <c r="W288" s="154">
        <v>122</v>
      </c>
      <c r="X288" s="154">
        <v>122</v>
      </c>
      <c r="Y288" s="154">
        <v>126</v>
      </c>
      <c r="Z288" s="154">
        <v>126</v>
      </c>
      <c r="AA288" s="154">
        <v>126</v>
      </c>
      <c r="AB288" s="154">
        <v>126</v>
      </c>
      <c r="AC288" s="154">
        <v>126</v>
      </c>
      <c r="AD288" s="150">
        <f t="shared" si="15"/>
        <v>-3.1000000000000085</v>
      </c>
      <c r="AE288" s="150"/>
      <c r="AF288" s="150"/>
      <c r="AG288" s="224"/>
      <c r="AI288" s="29"/>
    </row>
    <row r="289" spans="1:35" ht="14.1" customHeight="1">
      <c r="A289" s="136" t="s">
        <v>184</v>
      </c>
      <c r="B289" s="137"/>
      <c r="C289" s="137"/>
      <c r="D289" s="137"/>
      <c r="E289" s="138"/>
      <c r="F289" s="153">
        <v>526</v>
      </c>
      <c r="G289" s="154">
        <v>526</v>
      </c>
      <c r="H289" s="154">
        <v>526</v>
      </c>
      <c r="I289" s="154">
        <v>526</v>
      </c>
      <c r="J289" s="154">
        <v>526</v>
      </c>
      <c r="K289" s="150">
        <f t="shared" si="16"/>
        <v>2.8999999999999915</v>
      </c>
      <c r="L289" s="150"/>
      <c r="M289" s="150"/>
      <c r="N289" s="150"/>
      <c r="O289" s="154">
        <v>260</v>
      </c>
      <c r="P289" s="154">
        <v>260</v>
      </c>
      <c r="Q289" s="154">
        <v>260</v>
      </c>
      <c r="R289" s="154">
        <v>260</v>
      </c>
      <c r="S289" s="154">
        <v>260</v>
      </c>
      <c r="T289" s="154">
        <v>266</v>
      </c>
      <c r="U289" s="154">
        <v>266</v>
      </c>
      <c r="V289" s="154">
        <v>266</v>
      </c>
      <c r="W289" s="154">
        <v>266</v>
      </c>
      <c r="X289" s="154">
        <v>266</v>
      </c>
      <c r="Y289" s="154">
        <v>239</v>
      </c>
      <c r="Z289" s="154">
        <v>239</v>
      </c>
      <c r="AA289" s="154">
        <v>239</v>
      </c>
      <c r="AB289" s="154">
        <v>239</v>
      </c>
      <c r="AC289" s="154">
        <v>239</v>
      </c>
      <c r="AD289" s="150">
        <f t="shared" si="15"/>
        <v>1.6999999999999886</v>
      </c>
      <c r="AE289" s="150"/>
      <c r="AF289" s="150"/>
      <c r="AG289" s="224"/>
      <c r="AI289" s="29"/>
    </row>
    <row r="290" spans="1:35" ht="14.1" customHeight="1">
      <c r="A290" s="136" t="s">
        <v>185</v>
      </c>
      <c r="B290" s="137"/>
      <c r="C290" s="137"/>
      <c r="D290" s="137"/>
      <c r="E290" s="138"/>
      <c r="F290" s="153">
        <v>830</v>
      </c>
      <c r="G290" s="154">
        <v>830</v>
      </c>
      <c r="H290" s="154">
        <v>830</v>
      </c>
      <c r="I290" s="154">
        <v>830</v>
      </c>
      <c r="J290" s="154">
        <v>830</v>
      </c>
      <c r="K290" s="150">
        <f t="shared" si="16"/>
        <v>5.2000000000000028</v>
      </c>
      <c r="L290" s="150"/>
      <c r="M290" s="150"/>
      <c r="N290" s="150"/>
      <c r="O290" s="154">
        <v>440</v>
      </c>
      <c r="P290" s="154">
        <v>440</v>
      </c>
      <c r="Q290" s="154">
        <v>440</v>
      </c>
      <c r="R290" s="154">
        <v>440</v>
      </c>
      <c r="S290" s="154">
        <v>440</v>
      </c>
      <c r="T290" s="154">
        <v>390</v>
      </c>
      <c r="U290" s="154">
        <v>390</v>
      </c>
      <c r="V290" s="154">
        <v>390</v>
      </c>
      <c r="W290" s="154">
        <v>390</v>
      </c>
      <c r="X290" s="154">
        <v>390</v>
      </c>
      <c r="Y290" s="154">
        <v>361</v>
      </c>
      <c r="Z290" s="154">
        <v>361</v>
      </c>
      <c r="AA290" s="154">
        <v>361</v>
      </c>
      <c r="AB290" s="154">
        <v>361</v>
      </c>
      <c r="AC290" s="154">
        <v>361</v>
      </c>
      <c r="AD290" s="150">
        <f t="shared" si="15"/>
        <v>4.8999999999999915</v>
      </c>
      <c r="AE290" s="150"/>
      <c r="AF290" s="150"/>
      <c r="AG290" s="224"/>
      <c r="AI290" s="29"/>
    </row>
    <row r="291" spans="1:35" ht="14.1" customHeight="1">
      <c r="A291" s="136" t="s">
        <v>186</v>
      </c>
      <c r="B291" s="137"/>
      <c r="C291" s="137"/>
      <c r="D291" s="137"/>
      <c r="E291" s="138"/>
      <c r="F291" s="153">
        <v>158</v>
      </c>
      <c r="G291" s="154">
        <v>158</v>
      </c>
      <c r="H291" s="154">
        <v>158</v>
      </c>
      <c r="I291" s="154">
        <v>158</v>
      </c>
      <c r="J291" s="154">
        <v>158</v>
      </c>
      <c r="K291" s="150">
        <f t="shared" si="16"/>
        <v>-6.5</v>
      </c>
      <c r="L291" s="150"/>
      <c r="M291" s="150"/>
      <c r="N291" s="150"/>
      <c r="O291" s="154">
        <v>74</v>
      </c>
      <c r="P291" s="154">
        <v>74</v>
      </c>
      <c r="Q291" s="154">
        <v>74</v>
      </c>
      <c r="R291" s="154">
        <v>74</v>
      </c>
      <c r="S291" s="154">
        <v>74</v>
      </c>
      <c r="T291" s="154">
        <v>84</v>
      </c>
      <c r="U291" s="154">
        <v>84</v>
      </c>
      <c r="V291" s="154">
        <v>84</v>
      </c>
      <c r="W291" s="154">
        <v>84</v>
      </c>
      <c r="X291" s="154">
        <v>84</v>
      </c>
      <c r="Y291" s="154">
        <v>62</v>
      </c>
      <c r="Z291" s="154">
        <v>62</v>
      </c>
      <c r="AA291" s="154">
        <v>62</v>
      </c>
      <c r="AB291" s="154">
        <v>62</v>
      </c>
      <c r="AC291" s="154">
        <v>62</v>
      </c>
      <c r="AD291" s="150">
        <f t="shared" si="15"/>
        <v>-1.5999999999999943</v>
      </c>
      <c r="AE291" s="150"/>
      <c r="AF291" s="150"/>
      <c r="AG291" s="224"/>
      <c r="AI291" s="29"/>
    </row>
    <row r="292" spans="1:35" ht="14.1" customHeight="1">
      <c r="A292" s="136" t="s">
        <v>187</v>
      </c>
      <c r="B292" s="137"/>
      <c r="C292" s="137"/>
      <c r="D292" s="137"/>
      <c r="E292" s="138"/>
      <c r="F292" s="153">
        <v>325</v>
      </c>
      <c r="G292" s="154">
        <v>325</v>
      </c>
      <c r="H292" s="154">
        <v>325</v>
      </c>
      <c r="I292" s="154">
        <v>325</v>
      </c>
      <c r="J292" s="154">
        <v>325</v>
      </c>
      <c r="K292" s="150">
        <f t="shared" si="16"/>
        <v>-2.4000000000000057</v>
      </c>
      <c r="L292" s="150"/>
      <c r="M292" s="150"/>
      <c r="N292" s="150"/>
      <c r="O292" s="154">
        <v>147</v>
      </c>
      <c r="P292" s="154">
        <v>147</v>
      </c>
      <c r="Q292" s="154">
        <v>147</v>
      </c>
      <c r="R292" s="154">
        <v>147</v>
      </c>
      <c r="S292" s="154">
        <v>147</v>
      </c>
      <c r="T292" s="154">
        <v>178</v>
      </c>
      <c r="U292" s="154">
        <v>178</v>
      </c>
      <c r="V292" s="154">
        <v>178</v>
      </c>
      <c r="W292" s="154">
        <v>178</v>
      </c>
      <c r="X292" s="154">
        <v>178</v>
      </c>
      <c r="Y292" s="154">
        <v>149</v>
      </c>
      <c r="Z292" s="154">
        <v>149</v>
      </c>
      <c r="AA292" s="154">
        <v>149</v>
      </c>
      <c r="AB292" s="154">
        <v>149</v>
      </c>
      <c r="AC292" s="154">
        <v>149</v>
      </c>
      <c r="AD292" s="150">
        <f t="shared" si="15"/>
        <v>-2.6000000000000085</v>
      </c>
      <c r="AE292" s="150"/>
      <c r="AF292" s="150"/>
      <c r="AG292" s="224"/>
      <c r="AI292" s="29"/>
    </row>
    <row r="293" spans="1:35" ht="14.1" customHeight="1">
      <c r="A293" s="136" t="s">
        <v>285</v>
      </c>
      <c r="B293" s="137"/>
      <c r="C293" s="137"/>
      <c r="D293" s="137"/>
      <c r="E293" s="138"/>
      <c r="F293" s="153">
        <v>3463</v>
      </c>
      <c r="G293" s="154">
        <v>3463</v>
      </c>
      <c r="H293" s="154">
        <v>3463</v>
      </c>
      <c r="I293" s="154">
        <v>3463</v>
      </c>
      <c r="J293" s="154">
        <v>3463</v>
      </c>
      <c r="K293" s="150">
        <f t="shared" si="16"/>
        <v>9.5</v>
      </c>
      <c r="L293" s="150"/>
      <c r="M293" s="150"/>
      <c r="N293" s="150"/>
      <c r="O293" s="154">
        <v>1715</v>
      </c>
      <c r="P293" s="154">
        <v>1715</v>
      </c>
      <c r="Q293" s="154">
        <v>1715</v>
      </c>
      <c r="R293" s="154">
        <v>1715</v>
      </c>
      <c r="S293" s="154">
        <v>1715</v>
      </c>
      <c r="T293" s="154">
        <v>1748</v>
      </c>
      <c r="U293" s="154">
        <v>1748</v>
      </c>
      <c r="V293" s="154">
        <v>1748</v>
      </c>
      <c r="W293" s="154">
        <v>1748</v>
      </c>
      <c r="X293" s="154">
        <v>1748</v>
      </c>
      <c r="Y293" s="154">
        <v>1042</v>
      </c>
      <c r="Z293" s="154">
        <v>1042</v>
      </c>
      <c r="AA293" s="154">
        <v>1042</v>
      </c>
      <c r="AB293" s="154">
        <v>1042</v>
      </c>
      <c r="AC293" s="154">
        <v>1042</v>
      </c>
      <c r="AD293" s="150">
        <f t="shared" si="15"/>
        <v>8.4000000000000057</v>
      </c>
      <c r="AE293" s="150"/>
      <c r="AF293" s="150"/>
      <c r="AG293" s="224"/>
      <c r="AI293" s="29"/>
    </row>
    <row r="294" spans="1:35" ht="14.1" customHeight="1">
      <c r="A294" s="136" t="s">
        <v>188</v>
      </c>
      <c r="B294" s="137"/>
      <c r="C294" s="137"/>
      <c r="D294" s="137"/>
      <c r="E294" s="138"/>
      <c r="F294" s="153">
        <v>281</v>
      </c>
      <c r="G294" s="154">
        <v>281</v>
      </c>
      <c r="H294" s="154">
        <v>281</v>
      </c>
      <c r="I294" s="154">
        <v>281</v>
      </c>
      <c r="J294" s="154">
        <v>281</v>
      </c>
      <c r="K294" s="150">
        <f t="shared" si="16"/>
        <v>4.5</v>
      </c>
      <c r="L294" s="150"/>
      <c r="M294" s="150"/>
      <c r="N294" s="150"/>
      <c r="O294" s="154">
        <v>148</v>
      </c>
      <c r="P294" s="154">
        <v>148</v>
      </c>
      <c r="Q294" s="154">
        <v>148</v>
      </c>
      <c r="R294" s="154">
        <v>148</v>
      </c>
      <c r="S294" s="154">
        <v>148</v>
      </c>
      <c r="T294" s="154">
        <v>133</v>
      </c>
      <c r="U294" s="154">
        <v>133</v>
      </c>
      <c r="V294" s="154">
        <v>133</v>
      </c>
      <c r="W294" s="154">
        <v>133</v>
      </c>
      <c r="X294" s="154">
        <v>133</v>
      </c>
      <c r="Y294" s="154">
        <v>157</v>
      </c>
      <c r="Z294" s="154">
        <v>157</v>
      </c>
      <c r="AA294" s="154">
        <v>157</v>
      </c>
      <c r="AB294" s="154">
        <v>157</v>
      </c>
      <c r="AC294" s="154">
        <v>157</v>
      </c>
      <c r="AD294" s="150">
        <f t="shared" si="15"/>
        <v>6.0999999999999943</v>
      </c>
      <c r="AE294" s="150"/>
      <c r="AF294" s="150"/>
      <c r="AG294" s="224"/>
      <c r="AI294" s="29"/>
    </row>
    <row r="295" spans="1:35" ht="14.1" customHeight="1">
      <c r="A295" s="136" t="s">
        <v>189</v>
      </c>
      <c r="B295" s="137"/>
      <c r="C295" s="137"/>
      <c r="D295" s="137"/>
      <c r="E295" s="138"/>
      <c r="F295" s="153">
        <v>246</v>
      </c>
      <c r="G295" s="154">
        <v>246</v>
      </c>
      <c r="H295" s="154">
        <v>246</v>
      </c>
      <c r="I295" s="154">
        <v>246</v>
      </c>
      <c r="J295" s="154">
        <v>246</v>
      </c>
      <c r="K295" s="150">
        <f t="shared" si="16"/>
        <v>-2</v>
      </c>
      <c r="L295" s="150"/>
      <c r="M295" s="150"/>
      <c r="N295" s="150"/>
      <c r="O295" s="154">
        <v>116</v>
      </c>
      <c r="P295" s="154">
        <v>116</v>
      </c>
      <c r="Q295" s="154">
        <v>116</v>
      </c>
      <c r="R295" s="154">
        <v>116</v>
      </c>
      <c r="S295" s="154">
        <v>116</v>
      </c>
      <c r="T295" s="154">
        <v>130</v>
      </c>
      <c r="U295" s="154">
        <v>130</v>
      </c>
      <c r="V295" s="154">
        <v>130</v>
      </c>
      <c r="W295" s="154">
        <v>130</v>
      </c>
      <c r="X295" s="154">
        <v>130</v>
      </c>
      <c r="Y295" s="154">
        <v>85</v>
      </c>
      <c r="Z295" s="154">
        <v>85</v>
      </c>
      <c r="AA295" s="154">
        <v>85</v>
      </c>
      <c r="AB295" s="154">
        <v>85</v>
      </c>
      <c r="AC295" s="154">
        <v>85</v>
      </c>
      <c r="AD295" s="150">
        <f t="shared" si="15"/>
        <v>-1.2000000000000028</v>
      </c>
      <c r="AE295" s="150"/>
      <c r="AF295" s="150"/>
      <c r="AG295" s="224"/>
      <c r="AI295" s="29"/>
    </row>
    <row r="296" spans="1:35" ht="14.1" customHeight="1">
      <c r="A296" s="136" t="s">
        <v>190</v>
      </c>
      <c r="B296" s="137"/>
      <c r="C296" s="137"/>
      <c r="D296" s="137"/>
      <c r="E296" s="138"/>
      <c r="F296" s="153">
        <v>323</v>
      </c>
      <c r="G296" s="154">
        <v>323</v>
      </c>
      <c r="H296" s="154">
        <v>323</v>
      </c>
      <c r="I296" s="154">
        <v>323</v>
      </c>
      <c r="J296" s="154">
        <v>323</v>
      </c>
      <c r="K296" s="150">
        <f t="shared" si="16"/>
        <v>0.89999999999999147</v>
      </c>
      <c r="L296" s="150"/>
      <c r="M296" s="150"/>
      <c r="N296" s="150"/>
      <c r="O296" s="154">
        <v>164</v>
      </c>
      <c r="P296" s="154">
        <v>164</v>
      </c>
      <c r="Q296" s="154">
        <v>164</v>
      </c>
      <c r="R296" s="154">
        <v>164</v>
      </c>
      <c r="S296" s="154">
        <v>164</v>
      </c>
      <c r="T296" s="154">
        <v>159</v>
      </c>
      <c r="U296" s="154">
        <v>159</v>
      </c>
      <c r="V296" s="154">
        <v>159</v>
      </c>
      <c r="W296" s="154">
        <v>159</v>
      </c>
      <c r="X296" s="154">
        <v>159</v>
      </c>
      <c r="Y296" s="154">
        <v>123</v>
      </c>
      <c r="Z296" s="154">
        <v>123</v>
      </c>
      <c r="AA296" s="154">
        <v>123</v>
      </c>
      <c r="AB296" s="154">
        <v>123</v>
      </c>
      <c r="AC296" s="154">
        <v>123</v>
      </c>
      <c r="AD296" s="150">
        <f t="shared" si="15"/>
        <v>4.2000000000000028</v>
      </c>
      <c r="AE296" s="150"/>
      <c r="AF296" s="150"/>
      <c r="AG296" s="224"/>
      <c r="AI296" s="29"/>
    </row>
    <row r="297" spans="1:35" ht="14.1" customHeight="1">
      <c r="A297" s="136" t="s">
        <v>191</v>
      </c>
      <c r="B297" s="137"/>
      <c r="C297" s="137"/>
      <c r="D297" s="137"/>
      <c r="E297" s="138"/>
      <c r="F297" s="153">
        <v>248</v>
      </c>
      <c r="G297" s="154">
        <v>248</v>
      </c>
      <c r="H297" s="154">
        <v>248</v>
      </c>
      <c r="I297" s="154">
        <v>248</v>
      </c>
      <c r="J297" s="154">
        <v>248</v>
      </c>
      <c r="K297" s="150">
        <f t="shared" si="16"/>
        <v>-4.6000000000000085</v>
      </c>
      <c r="L297" s="150"/>
      <c r="M297" s="150"/>
      <c r="N297" s="150"/>
      <c r="O297" s="154">
        <v>117</v>
      </c>
      <c r="P297" s="154">
        <v>117</v>
      </c>
      <c r="Q297" s="154">
        <v>117</v>
      </c>
      <c r="R297" s="154">
        <v>117</v>
      </c>
      <c r="S297" s="154">
        <v>117</v>
      </c>
      <c r="T297" s="154">
        <v>131</v>
      </c>
      <c r="U297" s="154">
        <v>131</v>
      </c>
      <c r="V297" s="154">
        <v>131</v>
      </c>
      <c r="W297" s="154">
        <v>131</v>
      </c>
      <c r="X297" s="154">
        <v>131</v>
      </c>
      <c r="Y297" s="154">
        <v>120</v>
      </c>
      <c r="Z297" s="154">
        <v>120</v>
      </c>
      <c r="AA297" s="154">
        <v>120</v>
      </c>
      <c r="AB297" s="154">
        <v>120</v>
      </c>
      <c r="AC297" s="154">
        <v>120</v>
      </c>
      <c r="AD297" s="150">
        <f t="shared" si="15"/>
        <v>1.6999999999999886</v>
      </c>
      <c r="AE297" s="150"/>
      <c r="AF297" s="150"/>
      <c r="AG297" s="224"/>
      <c r="AI297" s="29"/>
    </row>
    <row r="298" spans="1:35" ht="14.1" customHeight="1">
      <c r="A298" s="136" t="s">
        <v>192</v>
      </c>
      <c r="B298" s="137"/>
      <c r="C298" s="137"/>
      <c r="D298" s="137"/>
      <c r="E298" s="138"/>
      <c r="F298" s="153">
        <v>245</v>
      </c>
      <c r="G298" s="154">
        <v>245</v>
      </c>
      <c r="H298" s="154">
        <v>245</v>
      </c>
      <c r="I298" s="154">
        <v>245</v>
      </c>
      <c r="J298" s="154">
        <v>245</v>
      </c>
      <c r="K298" s="150">
        <f t="shared" si="16"/>
        <v>-3.9000000000000057</v>
      </c>
      <c r="L298" s="150"/>
      <c r="M298" s="150"/>
      <c r="N298" s="150"/>
      <c r="O298" s="154">
        <v>114</v>
      </c>
      <c r="P298" s="154">
        <v>114</v>
      </c>
      <c r="Q298" s="154">
        <v>114</v>
      </c>
      <c r="R298" s="154">
        <v>114</v>
      </c>
      <c r="S298" s="154">
        <v>114</v>
      </c>
      <c r="T298" s="154">
        <v>131</v>
      </c>
      <c r="U298" s="154">
        <v>131</v>
      </c>
      <c r="V298" s="154">
        <v>131</v>
      </c>
      <c r="W298" s="154">
        <v>131</v>
      </c>
      <c r="X298" s="154">
        <v>131</v>
      </c>
      <c r="Y298" s="154">
        <v>111</v>
      </c>
      <c r="Z298" s="154">
        <v>111</v>
      </c>
      <c r="AA298" s="154">
        <v>111</v>
      </c>
      <c r="AB298" s="154">
        <v>111</v>
      </c>
      <c r="AC298" s="154">
        <v>111</v>
      </c>
      <c r="AD298" s="150">
        <f t="shared" si="15"/>
        <v>-1.7999999999999972</v>
      </c>
      <c r="AE298" s="150"/>
      <c r="AF298" s="150"/>
      <c r="AG298" s="224"/>
      <c r="AI298" s="29"/>
    </row>
    <row r="299" spans="1:35" ht="14.1" customHeight="1">
      <c r="A299" s="136" t="s">
        <v>193</v>
      </c>
      <c r="B299" s="137"/>
      <c r="C299" s="137"/>
      <c r="D299" s="137"/>
      <c r="E299" s="138"/>
      <c r="F299" s="153">
        <v>116</v>
      </c>
      <c r="G299" s="154">
        <v>116</v>
      </c>
      <c r="H299" s="154">
        <v>116</v>
      </c>
      <c r="I299" s="154">
        <v>116</v>
      </c>
      <c r="J299" s="154">
        <v>116</v>
      </c>
      <c r="K299" s="150">
        <f t="shared" si="16"/>
        <v>-7.1999999999999886</v>
      </c>
      <c r="L299" s="150"/>
      <c r="M299" s="150"/>
      <c r="N299" s="150"/>
      <c r="O299" s="154">
        <v>51</v>
      </c>
      <c r="P299" s="154">
        <v>51</v>
      </c>
      <c r="Q299" s="154">
        <v>51</v>
      </c>
      <c r="R299" s="154">
        <v>51</v>
      </c>
      <c r="S299" s="154">
        <v>51</v>
      </c>
      <c r="T299" s="154">
        <v>65</v>
      </c>
      <c r="U299" s="154">
        <v>65</v>
      </c>
      <c r="V299" s="154">
        <v>65</v>
      </c>
      <c r="W299" s="154">
        <v>65</v>
      </c>
      <c r="X299" s="154">
        <v>65</v>
      </c>
      <c r="Y299" s="154">
        <v>44</v>
      </c>
      <c r="Z299" s="154">
        <v>44</v>
      </c>
      <c r="AA299" s="154">
        <v>44</v>
      </c>
      <c r="AB299" s="154">
        <v>44</v>
      </c>
      <c r="AC299" s="154">
        <v>44</v>
      </c>
      <c r="AD299" s="150">
        <f t="shared" si="15"/>
        <v>-2.2000000000000028</v>
      </c>
      <c r="AE299" s="150"/>
      <c r="AF299" s="150"/>
      <c r="AG299" s="224"/>
      <c r="AI299" s="29"/>
    </row>
    <row r="300" spans="1:35" ht="14.1" customHeight="1">
      <c r="A300" s="136" t="s">
        <v>194</v>
      </c>
      <c r="B300" s="137"/>
      <c r="C300" s="137"/>
      <c r="D300" s="137"/>
      <c r="E300" s="138"/>
      <c r="F300" s="153">
        <v>173</v>
      </c>
      <c r="G300" s="154">
        <v>173</v>
      </c>
      <c r="H300" s="154">
        <v>173</v>
      </c>
      <c r="I300" s="154">
        <v>173</v>
      </c>
      <c r="J300" s="154">
        <v>173</v>
      </c>
      <c r="K300" s="150">
        <f t="shared" si="16"/>
        <v>-3.4000000000000057</v>
      </c>
      <c r="L300" s="150"/>
      <c r="M300" s="150"/>
      <c r="N300" s="150"/>
      <c r="O300" s="154">
        <v>90</v>
      </c>
      <c r="P300" s="154">
        <v>90</v>
      </c>
      <c r="Q300" s="154">
        <v>90</v>
      </c>
      <c r="R300" s="154">
        <v>90</v>
      </c>
      <c r="S300" s="154">
        <v>90</v>
      </c>
      <c r="T300" s="154">
        <v>83</v>
      </c>
      <c r="U300" s="154">
        <v>83</v>
      </c>
      <c r="V300" s="154">
        <v>83</v>
      </c>
      <c r="W300" s="154">
        <v>83</v>
      </c>
      <c r="X300" s="154">
        <v>83</v>
      </c>
      <c r="Y300" s="154">
        <v>173</v>
      </c>
      <c r="Z300" s="154">
        <v>173</v>
      </c>
      <c r="AA300" s="154">
        <v>173</v>
      </c>
      <c r="AB300" s="154">
        <v>173</v>
      </c>
      <c r="AC300" s="154">
        <v>173</v>
      </c>
      <c r="AD300" s="150">
        <f t="shared" si="15"/>
        <v>-2.7999999999999972</v>
      </c>
      <c r="AE300" s="150"/>
      <c r="AF300" s="150"/>
      <c r="AG300" s="224"/>
      <c r="AI300" s="29"/>
    </row>
    <row r="301" spans="1:35" ht="14.1" customHeight="1">
      <c r="A301" s="136" t="s">
        <v>195</v>
      </c>
      <c r="B301" s="137"/>
      <c r="C301" s="137"/>
      <c r="D301" s="137"/>
      <c r="E301" s="138"/>
      <c r="F301" s="153">
        <v>55</v>
      </c>
      <c r="G301" s="154">
        <v>55</v>
      </c>
      <c r="H301" s="154">
        <v>55</v>
      </c>
      <c r="I301" s="154">
        <v>55</v>
      </c>
      <c r="J301" s="154">
        <v>55</v>
      </c>
      <c r="K301" s="150">
        <f t="shared" si="16"/>
        <v>-11.299999999999997</v>
      </c>
      <c r="L301" s="150"/>
      <c r="M301" s="150"/>
      <c r="N301" s="150"/>
      <c r="O301" s="154">
        <v>28</v>
      </c>
      <c r="P301" s="154">
        <v>28</v>
      </c>
      <c r="Q301" s="154">
        <v>28</v>
      </c>
      <c r="R301" s="154">
        <v>28</v>
      </c>
      <c r="S301" s="154">
        <v>28</v>
      </c>
      <c r="T301" s="154">
        <v>27</v>
      </c>
      <c r="U301" s="154">
        <v>27</v>
      </c>
      <c r="V301" s="154">
        <v>27</v>
      </c>
      <c r="W301" s="154">
        <v>27</v>
      </c>
      <c r="X301" s="154">
        <v>27</v>
      </c>
      <c r="Y301" s="154">
        <v>54</v>
      </c>
      <c r="Z301" s="154">
        <v>54</v>
      </c>
      <c r="AA301" s="154">
        <v>54</v>
      </c>
      <c r="AB301" s="154">
        <v>54</v>
      </c>
      <c r="AC301" s="154">
        <v>54</v>
      </c>
      <c r="AD301" s="150">
        <f t="shared" si="15"/>
        <v>-12.900000000000006</v>
      </c>
      <c r="AE301" s="150"/>
      <c r="AF301" s="150"/>
      <c r="AG301" s="224"/>
      <c r="AI301" s="29"/>
    </row>
    <row r="302" spans="1:35" ht="14.1" customHeight="1">
      <c r="A302" s="136" t="s">
        <v>196</v>
      </c>
      <c r="B302" s="137"/>
      <c r="C302" s="137"/>
      <c r="D302" s="137"/>
      <c r="E302" s="138"/>
      <c r="F302" s="153">
        <v>21</v>
      </c>
      <c r="G302" s="154">
        <v>21</v>
      </c>
      <c r="H302" s="154">
        <v>21</v>
      </c>
      <c r="I302" s="154">
        <v>21</v>
      </c>
      <c r="J302" s="154">
        <v>21</v>
      </c>
      <c r="K302" s="150">
        <f t="shared" si="16"/>
        <v>-16</v>
      </c>
      <c r="L302" s="150"/>
      <c r="M302" s="150"/>
      <c r="N302" s="150"/>
      <c r="O302" s="154">
        <v>5</v>
      </c>
      <c r="P302" s="154">
        <v>5</v>
      </c>
      <c r="Q302" s="154">
        <v>5</v>
      </c>
      <c r="R302" s="154">
        <v>5</v>
      </c>
      <c r="S302" s="154">
        <v>5</v>
      </c>
      <c r="T302" s="154">
        <v>16</v>
      </c>
      <c r="U302" s="154">
        <v>16</v>
      </c>
      <c r="V302" s="154">
        <v>16</v>
      </c>
      <c r="W302" s="154">
        <v>16</v>
      </c>
      <c r="X302" s="154">
        <v>16</v>
      </c>
      <c r="Y302" s="154">
        <v>21</v>
      </c>
      <c r="Z302" s="154">
        <v>21</v>
      </c>
      <c r="AA302" s="154">
        <v>21</v>
      </c>
      <c r="AB302" s="154">
        <v>21</v>
      </c>
      <c r="AC302" s="154">
        <v>21</v>
      </c>
      <c r="AD302" s="150">
        <f t="shared" si="15"/>
        <v>-16</v>
      </c>
      <c r="AE302" s="150"/>
      <c r="AF302" s="150"/>
      <c r="AG302" s="224"/>
      <c r="AI302" s="29"/>
    </row>
    <row r="303" spans="1:35" ht="14.1" customHeight="1">
      <c r="A303" s="136" t="s">
        <v>197</v>
      </c>
      <c r="B303" s="137"/>
      <c r="C303" s="137"/>
      <c r="D303" s="137"/>
      <c r="E303" s="138"/>
      <c r="F303" s="153">
        <v>8</v>
      </c>
      <c r="G303" s="154">
        <v>8</v>
      </c>
      <c r="H303" s="154">
        <v>8</v>
      </c>
      <c r="I303" s="154">
        <v>8</v>
      </c>
      <c r="J303" s="154">
        <v>8</v>
      </c>
      <c r="K303" s="150">
        <f t="shared" si="16"/>
        <v>0</v>
      </c>
      <c r="L303" s="150"/>
      <c r="M303" s="150"/>
      <c r="N303" s="150"/>
      <c r="O303" s="154">
        <v>3</v>
      </c>
      <c r="P303" s="154">
        <v>3</v>
      </c>
      <c r="Q303" s="154">
        <v>3</v>
      </c>
      <c r="R303" s="154">
        <v>3</v>
      </c>
      <c r="S303" s="154">
        <v>3</v>
      </c>
      <c r="T303" s="154">
        <v>5</v>
      </c>
      <c r="U303" s="154">
        <v>5</v>
      </c>
      <c r="V303" s="154">
        <v>5</v>
      </c>
      <c r="W303" s="154">
        <v>5</v>
      </c>
      <c r="X303" s="154">
        <v>5</v>
      </c>
      <c r="Y303" s="154">
        <v>8</v>
      </c>
      <c r="Z303" s="154">
        <v>8</v>
      </c>
      <c r="AA303" s="154">
        <v>8</v>
      </c>
      <c r="AB303" s="154">
        <v>8</v>
      </c>
      <c r="AC303" s="154">
        <v>8</v>
      </c>
      <c r="AD303" s="150">
        <f t="shared" si="15"/>
        <v>0</v>
      </c>
      <c r="AE303" s="150"/>
      <c r="AF303" s="150"/>
      <c r="AG303" s="224"/>
      <c r="AI303" s="29"/>
    </row>
    <row r="304" spans="1:35" ht="13.5" customHeight="1">
      <c r="A304" s="136" t="s">
        <v>198</v>
      </c>
      <c r="B304" s="137"/>
      <c r="C304" s="137"/>
      <c r="D304" s="137"/>
      <c r="E304" s="138"/>
      <c r="F304" s="153">
        <v>11</v>
      </c>
      <c r="G304" s="154">
        <v>11</v>
      </c>
      <c r="H304" s="154">
        <v>11</v>
      </c>
      <c r="I304" s="154">
        <v>11</v>
      </c>
      <c r="J304" s="154">
        <v>11</v>
      </c>
      <c r="K304" s="150">
        <f t="shared" si="16"/>
        <v>-8.2999999999999972</v>
      </c>
      <c r="L304" s="150"/>
      <c r="M304" s="150"/>
      <c r="N304" s="150"/>
      <c r="O304" s="154">
        <v>2</v>
      </c>
      <c r="P304" s="154">
        <v>2</v>
      </c>
      <c r="Q304" s="154">
        <v>2</v>
      </c>
      <c r="R304" s="154">
        <v>2</v>
      </c>
      <c r="S304" s="154">
        <v>2</v>
      </c>
      <c r="T304" s="154">
        <v>9</v>
      </c>
      <c r="U304" s="154">
        <v>9</v>
      </c>
      <c r="V304" s="154">
        <v>9</v>
      </c>
      <c r="W304" s="154">
        <v>9</v>
      </c>
      <c r="X304" s="154">
        <v>9</v>
      </c>
      <c r="Y304" s="154">
        <v>11</v>
      </c>
      <c r="Z304" s="154">
        <v>11</v>
      </c>
      <c r="AA304" s="154">
        <v>11</v>
      </c>
      <c r="AB304" s="154">
        <v>11</v>
      </c>
      <c r="AC304" s="154">
        <v>11</v>
      </c>
      <c r="AD304" s="398">
        <f t="shared" si="15"/>
        <v>-8.2999999999999972</v>
      </c>
      <c r="AE304" s="398"/>
      <c r="AF304" s="398"/>
      <c r="AG304" s="399"/>
    </row>
    <row r="305" spans="1:35" ht="20.100000000000001" customHeight="1">
      <c r="A305" s="112" t="s">
        <v>294</v>
      </c>
      <c r="B305" s="113"/>
      <c r="C305" s="113"/>
      <c r="D305" s="113"/>
      <c r="E305" s="114"/>
      <c r="F305" s="116">
        <v>13</v>
      </c>
      <c r="G305" s="107">
        <v>13</v>
      </c>
      <c r="H305" s="107">
        <v>13</v>
      </c>
      <c r="I305" s="107">
        <v>13</v>
      </c>
      <c r="J305" s="107">
        <v>13</v>
      </c>
      <c r="K305" s="108">
        <f>ROUND(F305/F250,3)*100-100</f>
        <v>44.400000000000006</v>
      </c>
      <c r="L305" s="108"/>
      <c r="M305" s="108"/>
      <c r="N305" s="108"/>
      <c r="O305" s="117" t="s">
        <v>296</v>
      </c>
      <c r="P305" s="117"/>
      <c r="Q305" s="117"/>
      <c r="R305" s="117"/>
      <c r="S305" s="117"/>
      <c r="T305" s="107">
        <v>13</v>
      </c>
      <c r="U305" s="107">
        <v>13</v>
      </c>
      <c r="V305" s="107">
        <v>13</v>
      </c>
      <c r="W305" s="107">
        <v>13</v>
      </c>
      <c r="X305" s="107">
        <v>13</v>
      </c>
      <c r="Y305" s="107">
        <v>13</v>
      </c>
      <c r="Z305" s="107">
        <v>13</v>
      </c>
      <c r="AA305" s="107">
        <v>13</v>
      </c>
      <c r="AB305" s="107">
        <v>13</v>
      </c>
      <c r="AC305" s="107">
        <v>13</v>
      </c>
      <c r="AD305" s="133">
        <f t="shared" si="15"/>
        <v>44.400000000000006</v>
      </c>
      <c r="AE305" s="133"/>
      <c r="AF305" s="133"/>
      <c r="AG305" s="134"/>
    </row>
    <row r="306" spans="1:35" ht="15.95" customHeight="1">
      <c r="A306" s="30"/>
      <c r="B306" s="30"/>
      <c r="C306" s="30"/>
      <c r="D306" s="30"/>
      <c r="E306" s="30"/>
      <c r="F306" s="31"/>
      <c r="G306" s="31"/>
      <c r="H306" s="31"/>
      <c r="I306" s="31"/>
      <c r="J306" s="32"/>
      <c r="K306" s="33"/>
      <c r="L306" s="33"/>
      <c r="M306" s="33"/>
      <c r="N306" s="32"/>
      <c r="O306" s="31"/>
      <c r="P306" s="31"/>
      <c r="Q306" s="31"/>
      <c r="R306" s="31"/>
      <c r="S306" s="28"/>
      <c r="T306" s="31"/>
      <c r="U306" s="31"/>
      <c r="V306" s="31"/>
      <c r="W306" s="31"/>
      <c r="X306" s="4"/>
      <c r="Y306" s="4"/>
      <c r="Z306" s="4"/>
      <c r="AA306" s="4"/>
      <c r="AB306" s="4"/>
      <c r="AC306" s="4"/>
      <c r="AD306" s="4"/>
      <c r="AE306" s="4"/>
      <c r="AF306" s="4"/>
      <c r="AG306" s="6" t="s">
        <v>221</v>
      </c>
    </row>
    <row r="307" spans="1:35" ht="15.95" customHeight="1">
      <c r="A307" s="13"/>
      <c r="B307" s="72" t="s">
        <v>332</v>
      </c>
      <c r="C307" s="13"/>
      <c r="D307" s="13"/>
      <c r="E307" s="5"/>
    </row>
    <row r="308" spans="1:35" ht="15.95" customHeight="1">
      <c r="A308" s="166" t="s">
        <v>36</v>
      </c>
      <c r="B308" s="167"/>
      <c r="C308" s="167"/>
      <c r="D308" s="167"/>
      <c r="E308" s="168"/>
      <c r="F308" s="228" t="s">
        <v>53</v>
      </c>
      <c r="G308" s="229"/>
      <c r="H308" s="229"/>
      <c r="I308" s="229"/>
      <c r="J308" s="229"/>
      <c r="K308" s="229"/>
      <c r="L308" s="229"/>
      <c r="M308" s="229"/>
      <c r="N308" s="229"/>
      <c r="O308" s="229"/>
      <c r="P308" s="229"/>
      <c r="Q308" s="229"/>
      <c r="R308" s="229"/>
      <c r="S308" s="229"/>
      <c r="T308" s="229"/>
      <c r="U308" s="229"/>
      <c r="V308" s="229"/>
      <c r="W308" s="229"/>
      <c r="X308" s="230"/>
      <c r="Y308" s="228" t="s">
        <v>60</v>
      </c>
      <c r="Z308" s="229"/>
      <c r="AA308" s="229"/>
      <c r="AB308" s="229"/>
      <c r="AC308" s="229"/>
      <c r="AD308" s="229"/>
      <c r="AE308" s="229"/>
      <c r="AF308" s="229"/>
      <c r="AG308" s="234"/>
    </row>
    <row r="309" spans="1:35" s="25" customFormat="1" ht="15.95" customHeight="1">
      <c r="A309" s="160"/>
      <c r="B309" s="161"/>
      <c r="C309" s="161"/>
      <c r="D309" s="161"/>
      <c r="E309" s="162"/>
      <c r="F309" s="231" t="s">
        <v>53</v>
      </c>
      <c r="G309" s="232"/>
      <c r="H309" s="232"/>
      <c r="I309" s="232"/>
      <c r="J309" s="233"/>
      <c r="K309" s="231" t="s">
        <v>61</v>
      </c>
      <c r="L309" s="232"/>
      <c r="M309" s="232"/>
      <c r="N309" s="233"/>
      <c r="O309" s="231" t="s">
        <v>41</v>
      </c>
      <c r="P309" s="232"/>
      <c r="Q309" s="232"/>
      <c r="R309" s="232"/>
      <c r="S309" s="233"/>
      <c r="T309" s="231" t="s">
        <v>42</v>
      </c>
      <c r="U309" s="232"/>
      <c r="V309" s="232"/>
      <c r="W309" s="232"/>
      <c r="X309" s="233"/>
      <c r="Y309" s="231" t="s">
        <v>38</v>
      </c>
      <c r="Z309" s="232"/>
      <c r="AA309" s="232"/>
      <c r="AB309" s="232"/>
      <c r="AC309" s="233"/>
      <c r="AD309" s="231" t="s">
        <v>61</v>
      </c>
      <c r="AE309" s="232"/>
      <c r="AF309" s="232"/>
      <c r="AG309" s="237"/>
    </row>
    <row r="310" spans="1:35" ht="14.1" customHeight="1">
      <c r="A310" s="171" t="s">
        <v>62</v>
      </c>
      <c r="B310" s="172"/>
      <c r="C310" s="172"/>
      <c r="D310" s="172"/>
      <c r="E310" s="173"/>
      <c r="F310" s="213" t="s">
        <v>63</v>
      </c>
      <c r="G310" s="214"/>
      <c r="H310" s="214"/>
      <c r="I310" s="214"/>
      <c r="J310" s="215"/>
      <c r="K310" s="213" t="s">
        <v>227</v>
      </c>
      <c r="L310" s="214"/>
      <c r="M310" s="214"/>
      <c r="N310" s="215"/>
      <c r="O310" s="394" t="s">
        <v>63</v>
      </c>
      <c r="P310" s="395"/>
      <c r="Q310" s="395"/>
      <c r="R310" s="395"/>
      <c r="S310" s="396"/>
      <c r="T310" s="213" t="s">
        <v>63</v>
      </c>
      <c r="U310" s="214"/>
      <c r="V310" s="214"/>
      <c r="W310" s="214"/>
      <c r="X310" s="215"/>
      <c r="Y310" s="213" t="s">
        <v>43</v>
      </c>
      <c r="Z310" s="214"/>
      <c r="AA310" s="214"/>
      <c r="AB310" s="214"/>
      <c r="AC310" s="215"/>
      <c r="AD310" s="213" t="s">
        <v>228</v>
      </c>
      <c r="AE310" s="214"/>
      <c r="AF310" s="214"/>
      <c r="AG310" s="235"/>
    </row>
    <row r="311" spans="1:35" ht="14.1" customHeight="1">
      <c r="A311" s="155" t="s">
        <v>230</v>
      </c>
      <c r="B311" s="156"/>
      <c r="C311" s="156"/>
      <c r="D311" s="156"/>
      <c r="E311" s="157"/>
      <c r="F311" s="158">
        <f>SUM(J312:J360)</f>
        <v>70217</v>
      </c>
      <c r="G311" s="159"/>
      <c r="H311" s="159"/>
      <c r="I311" s="159"/>
      <c r="J311" s="159"/>
      <c r="K311" s="165">
        <f>ROUND(F311/F256,3)*100-100</f>
        <v>0.69999999999998863</v>
      </c>
      <c r="L311" s="165"/>
      <c r="M311" s="165"/>
      <c r="N311" s="165"/>
      <c r="O311" s="159">
        <f>SUM(S312:S360)</f>
        <v>34253</v>
      </c>
      <c r="P311" s="159"/>
      <c r="Q311" s="159"/>
      <c r="R311" s="159"/>
      <c r="S311" s="159"/>
      <c r="T311" s="159">
        <f>SUM(X312:X360)</f>
        <v>35964</v>
      </c>
      <c r="U311" s="159"/>
      <c r="V311" s="159"/>
      <c r="W311" s="159"/>
      <c r="X311" s="159"/>
      <c r="Y311" s="159">
        <f>SUM(AC312:AC360)</f>
        <v>29815</v>
      </c>
      <c r="Z311" s="159"/>
      <c r="AA311" s="159"/>
      <c r="AB311" s="159"/>
      <c r="AC311" s="159"/>
      <c r="AD311" s="165">
        <f>ROUND(Y311/Y256,3)*100-100</f>
        <v>1.4999999999999858</v>
      </c>
      <c r="AE311" s="165"/>
      <c r="AF311" s="165"/>
      <c r="AG311" s="236"/>
      <c r="AI311" s="29"/>
    </row>
    <row r="312" spans="1:35" ht="14.1" customHeight="1">
      <c r="A312" s="136" t="s">
        <v>152</v>
      </c>
      <c r="B312" s="137"/>
      <c r="C312" s="137"/>
      <c r="D312" s="137"/>
      <c r="E312" s="138"/>
      <c r="F312" s="147">
        <v>4469</v>
      </c>
      <c r="G312" s="148">
        <v>4469</v>
      </c>
      <c r="H312" s="148">
        <v>4469</v>
      </c>
      <c r="I312" s="148">
        <v>4469</v>
      </c>
      <c r="J312" s="148">
        <v>4469</v>
      </c>
      <c r="K312" s="150">
        <f>ROUND(F312/F257,3)*100-100</f>
        <v>1.2000000000000028</v>
      </c>
      <c r="L312" s="150"/>
      <c r="M312" s="150"/>
      <c r="N312" s="150"/>
      <c r="O312" s="148">
        <v>2140</v>
      </c>
      <c r="P312" s="148">
        <v>2140</v>
      </c>
      <c r="Q312" s="148">
        <v>2140</v>
      </c>
      <c r="R312" s="148">
        <v>2140</v>
      </c>
      <c r="S312" s="148">
        <v>2140</v>
      </c>
      <c r="T312" s="148">
        <v>2329</v>
      </c>
      <c r="U312" s="148">
        <v>2329</v>
      </c>
      <c r="V312" s="148">
        <v>2329</v>
      </c>
      <c r="W312" s="148">
        <v>2329</v>
      </c>
      <c r="X312" s="148">
        <v>2329</v>
      </c>
      <c r="Y312" s="148">
        <v>2063</v>
      </c>
      <c r="Z312" s="148">
        <v>2063</v>
      </c>
      <c r="AA312" s="148">
        <v>2063</v>
      </c>
      <c r="AB312" s="148">
        <v>2063</v>
      </c>
      <c r="AC312" s="148">
        <v>2063</v>
      </c>
      <c r="AD312" s="150">
        <f>ROUND(Y312/Y257,3)*100-100</f>
        <v>1.5999999999999943</v>
      </c>
      <c r="AE312" s="150"/>
      <c r="AF312" s="150"/>
      <c r="AG312" s="224"/>
      <c r="AI312" s="29"/>
    </row>
    <row r="313" spans="1:35" ht="14.1" customHeight="1">
      <c r="A313" s="136" t="s">
        <v>153</v>
      </c>
      <c r="B313" s="137"/>
      <c r="C313" s="137"/>
      <c r="D313" s="137"/>
      <c r="E313" s="138"/>
      <c r="F313" s="147">
        <v>3467</v>
      </c>
      <c r="G313" s="148">
        <v>3467</v>
      </c>
      <c r="H313" s="148">
        <v>3467</v>
      </c>
      <c r="I313" s="148">
        <v>3467</v>
      </c>
      <c r="J313" s="148">
        <v>3467</v>
      </c>
      <c r="K313" s="150">
        <f t="shared" ref="K313:K357" si="17">ROUND(F313/F258,3)*100-100</f>
        <v>-0.40000000000000568</v>
      </c>
      <c r="L313" s="150"/>
      <c r="M313" s="150"/>
      <c r="N313" s="150"/>
      <c r="O313" s="148">
        <v>1693</v>
      </c>
      <c r="P313" s="148">
        <v>1693</v>
      </c>
      <c r="Q313" s="148">
        <v>1693</v>
      </c>
      <c r="R313" s="148">
        <v>1693</v>
      </c>
      <c r="S313" s="148">
        <v>1693</v>
      </c>
      <c r="T313" s="148">
        <v>1774</v>
      </c>
      <c r="U313" s="148">
        <v>1774</v>
      </c>
      <c r="V313" s="148">
        <v>1774</v>
      </c>
      <c r="W313" s="148">
        <v>1774</v>
      </c>
      <c r="X313" s="148">
        <v>1774</v>
      </c>
      <c r="Y313" s="148">
        <v>1358</v>
      </c>
      <c r="Z313" s="148">
        <v>1358</v>
      </c>
      <c r="AA313" s="148">
        <v>1358</v>
      </c>
      <c r="AB313" s="148">
        <v>1358</v>
      </c>
      <c r="AC313" s="148">
        <v>1358</v>
      </c>
      <c r="AD313" s="150">
        <f t="shared" ref="AD313:AD358" si="18">ROUND(Y313/Y258,3)*100-100</f>
        <v>0.49999999999998579</v>
      </c>
      <c r="AE313" s="150"/>
      <c r="AF313" s="150"/>
      <c r="AG313" s="224"/>
      <c r="AI313" s="29"/>
    </row>
    <row r="314" spans="1:35" ht="14.1" customHeight="1">
      <c r="A314" s="136" t="s">
        <v>154</v>
      </c>
      <c r="B314" s="137"/>
      <c r="C314" s="137"/>
      <c r="D314" s="137"/>
      <c r="E314" s="138"/>
      <c r="F314" s="147">
        <v>4912</v>
      </c>
      <c r="G314" s="148">
        <v>4912</v>
      </c>
      <c r="H314" s="148">
        <v>4912</v>
      </c>
      <c r="I314" s="148">
        <v>4912</v>
      </c>
      <c r="J314" s="148">
        <v>4912</v>
      </c>
      <c r="K314" s="150">
        <f t="shared" si="17"/>
        <v>1</v>
      </c>
      <c r="L314" s="150"/>
      <c r="M314" s="150"/>
      <c r="N314" s="150"/>
      <c r="O314" s="148">
        <v>2416</v>
      </c>
      <c r="P314" s="148">
        <v>2416</v>
      </c>
      <c r="Q314" s="148">
        <v>2416</v>
      </c>
      <c r="R314" s="148">
        <v>2416</v>
      </c>
      <c r="S314" s="148">
        <v>2416</v>
      </c>
      <c r="T314" s="148">
        <v>2496</v>
      </c>
      <c r="U314" s="148">
        <v>2496</v>
      </c>
      <c r="V314" s="148">
        <v>2496</v>
      </c>
      <c r="W314" s="148">
        <v>2496</v>
      </c>
      <c r="X314" s="148">
        <v>2496</v>
      </c>
      <c r="Y314" s="148">
        <v>1900</v>
      </c>
      <c r="Z314" s="148">
        <v>1900</v>
      </c>
      <c r="AA314" s="148">
        <v>1900</v>
      </c>
      <c r="AB314" s="148">
        <v>1900</v>
      </c>
      <c r="AC314" s="148">
        <v>1900</v>
      </c>
      <c r="AD314" s="150">
        <f t="shared" si="18"/>
        <v>1</v>
      </c>
      <c r="AE314" s="150"/>
      <c r="AF314" s="150"/>
      <c r="AG314" s="224"/>
      <c r="AI314" s="29"/>
    </row>
    <row r="315" spans="1:35" ht="14.1" customHeight="1">
      <c r="A315" s="136" t="s">
        <v>155</v>
      </c>
      <c r="B315" s="137"/>
      <c r="C315" s="137"/>
      <c r="D315" s="137"/>
      <c r="E315" s="138"/>
      <c r="F315" s="147">
        <v>1123</v>
      </c>
      <c r="G315" s="148">
        <v>1123</v>
      </c>
      <c r="H315" s="148">
        <v>1123</v>
      </c>
      <c r="I315" s="148">
        <v>1123</v>
      </c>
      <c r="J315" s="148">
        <v>1123</v>
      </c>
      <c r="K315" s="150">
        <f t="shared" si="17"/>
        <v>2.6999999999999886</v>
      </c>
      <c r="L315" s="150"/>
      <c r="M315" s="150"/>
      <c r="N315" s="150"/>
      <c r="O315" s="148">
        <v>547</v>
      </c>
      <c r="P315" s="148">
        <v>547</v>
      </c>
      <c r="Q315" s="148">
        <v>547</v>
      </c>
      <c r="R315" s="148">
        <v>547</v>
      </c>
      <c r="S315" s="148">
        <v>547</v>
      </c>
      <c r="T315" s="148">
        <v>576</v>
      </c>
      <c r="U315" s="148">
        <v>576</v>
      </c>
      <c r="V315" s="148">
        <v>576</v>
      </c>
      <c r="W315" s="148">
        <v>576</v>
      </c>
      <c r="X315" s="148">
        <v>576</v>
      </c>
      <c r="Y315" s="148">
        <v>519</v>
      </c>
      <c r="Z315" s="148">
        <v>519</v>
      </c>
      <c r="AA315" s="148">
        <v>519</v>
      </c>
      <c r="AB315" s="148">
        <v>519</v>
      </c>
      <c r="AC315" s="148">
        <v>519</v>
      </c>
      <c r="AD315" s="150">
        <f t="shared" si="18"/>
        <v>3</v>
      </c>
      <c r="AE315" s="150"/>
      <c r="AF315" s="150"/>
      <c r="AG315" s="224"/>
      <c r="AI315" s="29"/>
    </row>
    <row r="316" spans="1:35" ht="14.1" customHeight="1">
      <c r="A316" s="136" t="s">
        <v>156</v>
      </c>
      <c r="B316" s="137"/>
      <c r="C316" s="137"/>
      <c r="D316" s="137"/>
      <c r="E316" s="138"/>
      <c r="F316" s="147">
        <v>3562</v>
      </c>
      <c r="G316" s="148">
        <v>3562</v>
      </c>
      <c r="H316" s="148">
        <v>3562</v>
      </c>
      <c r="I316" s="148">
        <v>3562</v>
      </c>
      <c r="J316" s="148">
        <v>3562</v>
      </c>
      <c r="K316" s="150">
        <f t="shared" si="17"/>
        <v>-9.9999999999994316E-2</v>
      </c>
      <c r="L316" s="150"/>
      <c r="M316" s="150"/>
      <c r="N316" s="150"/>
      <c r="O316" s="148">
        <v>1815</v>
      </c>
      <c r="P316" s="148">
        <v>1815</v>
      </c>
      <c r="Q316" s="148">
        <v>1815</v>
      </c>
      <c r="R316" s="148">
        <v>1815</v>
      </c>
      <c r="S316" s="148">
        <v>1815</v>
      </c>
      <c r="T316" s="148">
        <v>1747</v>
      </c>
      <c r="U316" s="148">
        <v>1747</v>
      </c>
      <c r="V316" s="148">
        <v>1747</v>
      </c>
      <c r="W316" s="148">
        <v>1747</v>
      </c>
      <c r="X316" s="148">
        <v>1747</v>
      </c>
      <c r="Y316" s="148">
        <v>1604</v>
      </c>
      <c r="Z316" s="148">
        <v>1604</v>
      </c>
      <c r="AA316" s="148">
        <v>1604</v>
      </c>
      <c r="AB316" s="148">
        <v>1604</v>
      </c>
      <c r="AC316" s="148">
        <v>1604</v>
      </c>
      <c r="AD316" s="150">
        <f t="shared" si="18"/>
        <v>2</v>
      </c>
      <c r="AE316" s="150"/>
      <c r="AF316" s="150"/>
      <c r="AG316" s="224"/>
      <c r="AI316" s="29"/>
    </row>
    <row r="317" spans="1:35" ht="14.1" customHeight="1">
      <c r="A317" s="136" t="s">
        <v>157</v>
      </c>
      <c r="B317" s="137"/>
      <c r="C317" s="137"/>
      <c r="D317" s="137"/>
      <c r="E317" s="138"/>
      <c r="F317" s="147">
        <v>2327</v>
      </c>
      <c r="G317" s="148">
        <v>2327</v>
      </c>
      <c r="H317" s="148">
        <v>2327</v>
      </c>
      <c r="I317" s="148">
        <v>2327</v>
      </c>
      <c r="J317" s="148">
        <v>2327</v>
      </c>
      <c r="K317" s="150">
        <f t="shared" si="17"/>
        <v>-1.5</v>
      </c>
      <c r="L317" s="150"/>
      <c r="M317" s="150"/>
      <c r="N317" s="150"/>
      <c r="O317" s="148">
        <v>1114</v>
      </c>
      <c r="P317" s="148">
        <v>1114</v>
      </c>
      <c r="Q317" s="148">
        <v>1114</v>
      </c>
      <c r="R317" s="148">
        <v>1114</v>
      </c>
      <c r="S317" s="148">
        <v>1114</v>
      </c>
      <c r="T317" s="148">
        <v>1213</v>
      </c>
      <c r="U317" s="148">
        <v>1213</v>
      </c>
      <c r="V317" s="148">
        <v>1213</v>
      </c>
      <c r="W317" s="148">
        <v>1213</v>
      </c>
      <c r="X317" s="148">
        <v>1213</v>
      </c>
      <c r="Y317" s="148">
        <v>1166</v>
      </c>
      <c r="Z317" s="148">
        <v>1166</v>
      </c>
      <c r="AA317" s="148">
        <v>1166</v>
      </c>
      <c r="AB317" s="148">
        <v>1166</v>
      </c>
      <c r="AC317" s="148">
        <v>1166</v>
      </c>
      <c r="AD317" s="150">
        <f t="shared" si="18"/>
        <v>0.89999999999999147</v>
      </c>
      <c r="AE317" s="150"/>
      <c r="AF317" s="150"/>
      <c r="AG317" s="224"/>
      <c r="AI317" s="29"/>
    </row>
    <row r="318" spans="1:35" ht="14.1" customHeight="1">
      <c r="A318" s="136" t="s">
        <v>158</v>
      </c>
      <c r="B318" s="137"/>
      <c r="C318" s="137"/>
      <c r="D318" s="137"/>
      <c r="E318" s="138"/>
      <c r="F318" s="147">
        <v>1949</v>
      </c>
      <c r="G318" s="148">
        <v>1949</v>
      </c>
      <c r="H318" s="148">
        <v>1949</v>
      </c>
      <c r="I318" s="148">
        <v>1949</v>
      </c>
      <c r="J318" s="148">
        <v>1949</v>
      </c>
      <c r="K318" s="150">
        <f t="shared" si="17"/>
        <v>-3.1000000000000085</v>
      </c>
      <c r="L318" s="150"/>
      <c r="M318" s="150"/>
      <c r="N318" s="150"/>
      <c r="O318" s="148">
        <v>810</v>
      </c>
      <c r="P318" s="148">
        <v>810</v>
      </c>
      <c r="Q318" s="148">
        <v>810</v>
      </c>
      <c r="R318" s="148">
        <v>810</v>
      </c>
      <c r="S318" s="148">
        <v>810</v>
      </c>
      <c r="T318" s="148">
        <v>1139</v>
      </c>
      <c r="U318" s="148">
        <v>1139</v>
      </c>
      <c r="V318" s="148">
        <v>1139</v>
      </c>
      <c r="W318" s="148">
        <v>1139</v>
      </c>
      <c r="X318" s="148">
        <v>1139</v>
      </c>
      <c r="Y318" s="148">
        <v>1060</v>
      </c>
      <c r="Z318" s="148">
        <v>1060</v>
      </c>
      <c r="AA318" s="148">
        <v>1060</v>
      </c>
      <c r="AB318" s="148">
        <v>1060</v>
      </c>
      <c r="AC318" s="148">
        <v>1060</v>
      </c>
      <c r="AD318" s="150">
        <f t="shared" si="18"/>
        <v>-1.4000000000000057</v>
      </c>
      <c r="AE318" s="150"/>
      <c r="AF318" s="150"/>
      <c r="AG318" s="224"/>
      <c r="AI318" s="29"/>
    </row>
    <row r="319" spans="1:35" ht="14.1" customHeight="1">
      <c r="A319" s="136" t="s">
        <v>159</v>
      </c>
      <c r="B319" s="137"/>
      <c r="C319" s="137"/>
      <c r="D319" s="137"/>
      <c r="E319" s="138"/>
      <c r="F319" s="147">
        <v>857</v>
      </c>
      <c r="G319" s="148">
        <v>857</v>
      </c>
      <c r="H319" s="148">
        <v>857</v>
      </c>
      <c r="I319" s="148">
        <v>857</v>
      </c>
      <c r="J319" s="148">
        <v>857</v>
      </c>
      <c r="K319" s="150">
        <f t="shared" si="17"/>
        <v>5.8000000000000114</v>
      </c>
      <c r="L319" s="150"/>
      <c r="M319" s="150"/>
      <c r="N319" s="150"/>
      <c r="O319" s="148">
        <v>432</v>
      </c>
      <c r="P319" s="148">
        <v>432</v>
      </c>
      <c r="Q319" s="148">
        <v>432</v>
      </c>
      <c r="R319" s="148">
        <v>432</v>
      </c>
      <c r="S319" s="148">
        <v>432</v>
      </c>
      <c r="T319" s="148">
        <v>425</v>
      </c>
      <c r="U319" s="148">
        <v>425</v>
      </c>
      <c r="V319" s="148">
        <v>425</v>
      </c>
      <c r="W319" s="148">
        <v>425</v>
      </c>
      <c r="X319" s="148">
        <v>425</v>
      </c>
      <c r="Y319" s="148">
        <v>348</v>
      </c>
      <c r="Z319" s="148">
        <v>348</v>
      </c>
      <c r="AA319" s="148">
        <v>348</v>
      </c>
      <c r="AB319" s="148">
        <v>348</v>
      </c>
      <c r="AC319" s="148">
        <v>348</v>
      </c>
      <c r="AD319" s="150">
        <f t="shared" si="18"/>
        <v>7.4000000000000057</v>
      </c>
      <c r="AE319" s="150"/>
      <c r="AF319" s="150"/>
      <c r="AG319" s="224"/>
      <c r="AI319" s="29"/>
    </row>
    <row r="320" spans="1:35" ht="14.1" customHeight="1">
      <c r="A320" s="136" t="s">
        <v>160</v>
      </c>
      <c r="B320" s="137"/>
      <c r="C320" s="137"/>
      <c r="D320" s="137"/>
      <c r="E320" s="138"/>
      <c r="F320" s="147">
        <v>734</v>
      </c>
      <c r="G320" s="148">
        <v>734</v>
      </c>
      <c r="H320" s="148">
        <v>734</v>
      </c>
      <c r="I320" s="148">
        <v>734</v>
      </c>
      <c r="J320" s="148">
        <v>734</v>
      </c>
      <c r="K320" s="150">
        <f t="shared" si="17"/>
        <v>-2.2999999999999972</v>
      </c>
      <c r="L320" s="150"/>
      <c r="M320" s="150"/>
      <c r="N320" s="150"/>
      <c r="O320" s="148">
        <v>351</v>
      </c>
      <c r="P320" s="148">
        <v>351</v>
      </c>
      <c r="Q320" s="148">
        <v>351</v>
      </c>
      <c r="R320" s="148">
        <v>351</v>
      </c>
      <c r="S320" s="148">
        <v>351</v>
      </c>
      <c r="T320" s="148">
        <v>383</v>
      </c>
      <c r="U320" s="148">
        <v>383</v>
      </c>
      <c r="V320" s="148">
        <v>383</v>
      </c>
      <c r="W320" s="148">
        <v>383</v>
      </c>
      <c r="X320" s="148">
        <v>383</v>
      </c>
      <c r="Y320" s="148">
        <v>288</v>
      </c>
      <c r="Z320" s="148">
        <v>288</v>
      </c>
      <c r="AA320" s="148">
        <v>288</v>
      </c>
      <c r="AB320" s="148">
        <v>288</v>
      </c>
      <c r="AC320" s="148">
        <v>288</v>
      </c>
      <c r="AD320" s="150">
        <f t="shared" si="18"/>
        <v>-0.70000000000000284</v>
      </c>
      <c r="AE320" s="150"/>
      <c r="AF320" s="150"/>
      <c r="AG320" s="224"/>
      <c r="AI320" s="29"/>
    </row>
    <row r="321" spans="1:35" ht="14.1" customHeight="1">
      <c r="A321" s="136" t="s">
        <v>161</v>
      </c>
      <c r="B321" s="137"/>
      <c r="C321" s="137"/>
      <c r="D321" s="137"/>
      <c r="E321" s="138"/>
      <c r="F321" s="147">
        <v>365</v>
      </c>
      <c r="G321" s="148">
        <v>365</v>
      </c>
      <c r="H321" s="148">
        <v>365</v>
      </c>
      <c r="I321" s="148">
        <v>365</v>
      </c>
      <c r="J321" s="148">
        <v>365</v>
      </c>
      <c r="K321" s="150">
        <f t="shared" si="17"/>
        <v>-0.5</v>
      </c>
      <c r="L321" s="150"/>
      <c r="M321" s="150"/>
      <c r="N321" s="150"/>
      <c r="O321" s="148">
        <v>187</v>
      </c>
      <c r="P321" s="148">
        <v>187</v>
      </c>
      <c r="Q321" s="148">
        <v>187</v>
      </c>
      <c r="R321" s="148">
        <v>187</v>
      </c>
      <c r="S321" s="148">
        <v>187</v>
      </c>
      <c r="T321" s="148">
        <v>178</v>
      </c>
      <c r="U321" s="148">
        <v>178</v>
      </c>
      <c r="V321" s="148">
        <v>178</v>
      </c>
      <c r="W321" s="148">
        <v>178</v>
      </c>
      <c r="X321" s="148">
        <v>178</v>
      </c>
      <c r="Y321" s="148">
        <v>160</v>
      </c>
      <c r="Z321" s="148">
        <v>160</v>
      </c>
      <c r="AA321" s="148">
        <v>160</v>
      </c>
      <c r="AB321" s="148">
        <v>160</v>
      </c>
      <c r="AC321" s="148">
        <v>160</v>
      </c>
      <c r="AD321" s="150">
        <f t="shared" si="18"/>
        <v>0</v>
      </c>
      <c r="AE321" s="150"/>
      <c r="AF321" s="150"/>
      <c r="AG321" s="224"/>
      <c r="AI321" s="29"/>
    </row>
    <row r="322" spans="1:35" ht="14.1" customHeight="1">
      <c r="A322" s="136" t="s">
        <v>162</v>
      </c>
      <c r="B322" s="137"/>
      <c r="C322" s="137"/>
      <c r="D322" s="137"/>
      <c r="E322" s="138"/>
      <c r="F322" s="147">
        <v>218</v>
      </c>
      <c r="G322" s="148">
        <v>218</v>
      </c>
      <c r="H322" s="148">
        <v>218</v>
      </c>
      <c r="I322" s="148">
        <v>218</v>
      </c>
      <c r="J322" s="148">
        <v>218</v>
      </c>
      <c r="K322" s="150">
        <f t="shared" si="17"/>
        <v>-1.4000000000000057</v>
      </c>
      <c r="L322" s="150"/>
      <c r="M322" s="150"/>
      <c r="N322" s="150"/>
      <c r="O322" s="148">
        <v>103</v>
      </c>
      <c r="P322" s="148">
        <v>103</v>
      </c>
      <c r="Q322" s="148">
        <v>103</v>
      </c>
      <c r="R322" s="148">
        <v>103</v>
      </c>
      <c r="S322" s="148">
        <v>103</v>
      </c>
      <c r="T322" s="148">
        <v>115</v>
      </c>
      <c r="U322" s="148">
        <v>115</v>
      </c>
      <c r="V322" s="148">
        <v>115</v>
      </c>
      <c r="W322" s="148">
        <v>115</v>
      </c>
      <c r="X322" s="148">
        <v>115</v>
      </c>
      <c r="Y322" s="148">
        <v>83</v>
      </c>
      <c r="Z322" s="148">
        <v>83</v>
      </c>
      <c r="AA322" s="148">
        <v>83</v>
      </c>
      <c r="AB322" s="148">
        <v>83</v>
      </c>
      <c r="AC322" s="148">
        <v>83</v>
      </c>
      <c r="AD322" s="150">
        <f t="shared" si="18"/>
        <v>-3.5</v>
      </c>
      <c r="AE322" s="150"/>
      <c r="AF322" s="150"/>
      <c r="AG322" s="224"/>
      <c r="AI322" s="29"/>
    </row>
    <row r="323" spans="1:35" ht="14.1" customHeight="1">
      <c r="A323" s="136" t="s">
        <v>163</v>
      </c>
      <c r="B323" s="137"/>
      <c r="C323" s="137"/>
      <c r="D323" s="137"/>
      <c r="E323" s="138"/>
      <c r="F323" s="147">
        <v>275</v>
      </c>
      <c r="G323" s="148">
        <v>275</v>
      </c>
      <c r="H323" s="148">
        <v>275</v>
      </c>
      <c r="I323" s="148">
        <v>275</v>
      </c>
      <c r="J323" s="148">
        <v>275</v>
      </c>
      <c r="K323" s="150">
        <f t="shared" si="17"/>
        <v>2.2000000000000028</v>
      </c>
      <c r="L323" s="150"/>
      <c r="M323" s="150"/>
      <c r="N323" s="150"/>
      <c r="O323" s="148">
        <v>125</v>
      </c>
      <c r="P323" s="148">
        <v>125</v>
      </c>
      <c r="Q323" s="148">
        <v>125</v>
      </c>
      <c r="R323" s="148">
        <v>125</v>
      </c>
      <c r="S323" s="148">
        <v>125</v>
      </c>
      <c r="T323" s="148">
        <v>150</v>
      </c>
      <c r="U323" s="148">
        <v>150</v>
      </c>
      <c r="V323" s="148">
        <v>150</v>
      </c>
      <c r="W323" s="148">
        <v>150</v>
      </c>
      <c r="X323" s="148">
        <v>150</v>
      </c>
      <c r="Y323" s="148">
        <v>130</v>
      </c>
      <c r="Z323" s="148">
        <v>130</v>
      </c>
      <c r="AA323" s="148">
        <v>130</v>
      </c>
      <c r="AB323" s="148">
        <v>130</v>
      </c>
      <c r="AC323" s="148">
        <v>130</v>
      </c>
      <c r="AD323" s="150">
        <f t="shared" si="18"/>
        <v>1.5999999999999943</v>
      </c>
      <c r="AE323" s="150"/>
      <c r="AF323" s="150"/>
      <c r="AG323" s="224"/>
      <c r="AI323" s="29"/>
    </row>
    <row r="324" spans="1:35" ht="14.1" customHeight="1">
      <c r="A324" s="136" t="s">
        <v>164</v>
      </c>
      <c r="B324" s="137"/>
      <c r="C324" s="137"/>
      <c r="D324" s="137"/>
      <c r="E324" s="138"/>
      <c r="F324" s="147">
        <v>192</v>
      </c>
      <c r="G324" s="148">
        <v>192</v>
      </c>
      <c r="H324" s="148">
        <v>192</v>
      </c>
      <c r="I324" s="148">
        <v>192</v>
      </c>
      <c r="J324" s="148">
        <v>192</v>
      </c>
      <c r="K324" s="150">
        <f t="shared" si="17"/>
        <v>-1.5</v>
      </c>
      <c r="L324" s="150"/>
      <c r="M324" s="150"/>
      <c r="N324" s="150"/>
      <c r="O324" s="148">
        <v>93</v>
      </c>
      <c r="P324" s="148">
        <v>93</v>
      </c>
      <c r="Q324" s="148">
        <v>93</v>
      </c>
      <c r="R324" s="148">
        <v>93</v>
      </c>
      <c r="S324" s="148">
        <v>93</v>
      </c>
      <c r="T324" s="148">
        <v>99</v>
      </c>
      <c r="U324" s="148">
        <v>99</v>
      </c>
      <c r="V324" s="148">
        <v>99</v>
      </c>
      <c r="W324" s="148">
        <v>99</v>
      </c>
      <c r="X324" s="148">
        <v>99</v>
      </c>
      <c r="Y324" s="148">
        <v>72</v>
      </c>
      <c r="Z324" s="148">
        <v>72</v>
      </c>
      <c r="AA324" s="148">
        <v>72</v>
      </c>
      <c r="AB324" s="148">
        <v>72</v>
      </c>
      <c r="AC324" s="148">
        <v>72</v>
      </c>
      <c r="AD324" s="150">
        <f t="shared" si="18"/>
        <v>0</v>
      </c>
      <c r="AE324" s="150"/>
      <c r="AF324" s="150"/>
      <c r="AG324" s="224"/>
      <c r="AI324" s="29"/>
    </row>
    <row r="325" spans="1:35" ht="14.1" customHeight="1">
      <c r="A325" s="136" t="s">
        <v>165</v>
      </c>
      <c r="B325" s="137"/>
      <c r="C325" s="137"/>
      <c r="D325" s="137"/>
      <c r="E325" s="138"/>
      <c r="F325" s="147">
        <v>1680</v>
      </c>
      <c r="G325" s="148">
        <v>1680</v>
      </c>
      <c r="H325" s="148">
        <v>1680</v>
      </c>
      <c r="I325" s="148">
        <v>1680</v>
      </c>
      <c r="J325" s="148">
        <v>1680</v>
      </c>
      <c r="K325" s="150">
        <f t="shared" si="17"/>
        <v>0.79999999999999716</v>
      </c>
      <c r="L325" s="150"/>
      <c r="M325" s="150"/>
      <c r="N325" s="150"/>
      <c r="O325" s="148">
        <v>830</v>
      </c>
      <c r="P325" s="148">
        <v>830</v>
      </c>
      <c r="Q325" s="148">
        <v>830</v>
      </c>
      <c r="R325" s="148">
        <v>830</v>
      </c>
      <c r="S325" s="148">
        <v>830</v>
      </c>
      <c r="T325" s="148">
        <v>850</v>
      </c>
      <c r="U325" s="148">
        <v>850</v>
      </c>
      <c r="V325" s="148">
        <v>850</v>
      </c>
      <c r="W325" s="148">
        <v>850</v>
      </c>
      <c r="X325" s="148">
        <v>850</v>
      </c>
      <c r="Y325" s="148">
        <v>715</v>
      </c>
      <c r="Z325" s="148">
        <v>715</v>
      </c>
      <c r="AA325" s="148">
        <v>715</v>
      </c>
      <c r="AB325" s="148">
        <v>715</v>
      </c>
      <c r="AC325" s="148">
        <v>715</v>
      </c>
      <c r="AD325" s="150">
        <f t="shared" si="18"/>
        <v>0.69999999999998863</v>
      </c>
      <c r="AE325" s="150"/>
      <c r="AF325" s="150"/>
      <c r="AG325" s="224"/>
      <c r="AI325" s="29"/>
    </row>
    <row r="326" spans="1:35" ht="14.1" customHeight="1">
      <c r="A326" s="136" t="s">
        <v>166</v>
      </c>
      <c r="B326" s="137"/>
      <c r="C326" s="137"/>
      <c r="D326" s="137"/>
      <c r="E326" s="138"/>
      <c r="F326" s="147">
        <v>4845</v>
      </c>
      <c r="G326" s="148">
        <v>4845</v>
      </c>
      <c r="H326" s="148">
        <v>4845</v>
      </c>
      <c r="I326" s="148">
        <v>4845</v>
      </c>
      <c r="J326" s="148">
        <v>4845</v>
      </c>
      <c r="K326" s="150">
        <f t="shared" si="17"/>
        <v>0.79999999999999716</v>
      </c>
      <c r="L326" s="150"/>
      <c r="M326" s="150"/>
      <c r="N326" s="150"/>
      <c r="O326" s="148">
        <v>2385</v>
      </c>
      <c r="P326" s="148">
        <v>2385</v>
      </c>
      <c r="Q326" s="148">
        <v>2385</v>
      </c>
      <c r="R326" s="148">
        <v>2385</v>
      </c>
      <c r="S326" s="148">
        <v>2385</v>
      </c>
      <c r="T326" s="148">
        <v>2460</v>
      </c>
      <c r="U326" s="148">
        <v>2460</v>
      </c>
      <c r="V326" s="148">
        <v>2460</v>
      </c>
      <c r="W326" s="148">
        <v>2460</v>
      </c>
      <c r="X326" s="148">
        <v>2460</v>
      </c>
      <c r="Y326" s="148">
        <v>1725</v>
      </c>
      <c r="Z326" s="148">
        <v>1725</v>
      </c>
      <c r="AA326" s="148">
        <v>1725</v>
      </c>
      <c r="AB326" s="148">
        <v>1725</v>
      </c>
      <c r="AC326" s="148">
        <v>1725</v>
      </c>
      <c r="AD326" s="150">
        <f t="shared" si="18"/>
        <v>2.2000000000000028</v>
      </c>
      <c r="AE326" s="150"/>
      <c r="AF326" s="150"/>
      <c r="AG326" s="224"/>
      <c r="AI326" s="29"/>
    </row>
    <row r="327" spans="1:35" ht="14.1" customHeight="1">
      <c r="A327" s="136" t="s">
        <v>167</v>
      </c>
      <c r="B327" s="137"/>
      <c r="C327" s="137"/>
      <c r="D327" s="137"/>
      <c r="E327" s="138"/>
      <c r="F327" s="147">
        <v>2209</v>
      </c>
      <c r="G327" s="148">
        <v>2209</v>
      </c>
      <c r="H327" s="148">
        <v>2209</v>
      </c>
      <c r="I327" s="148">
        <v>2209</v>
      </c>
      <c r="J327" s="148">
        <v>2209</v>
      </c>
      <c r="K327" s="150">
        <f t="shared" si="17"/>
        <v>0.20000000000000284</v>
      </c>
      <c r="L327" s="150"/>
      <c r="M327" s="150"/>
      <c r="N327" s="150"/>
      <c r="O327" s="148">
        <v>1028</v>
      </c>
      <c r="P327" s="148">
        <v>1028</v>
      </c>
      <c r="Q327" s="148">
        <v>1028</v>
      </c>
      <c r="R327" s="148">
        <v>1028</v>
      </c>
      <c r="S327" s="148">
        <v>1028</v>
      </c>
      <c r="T327" s="148">
        <v>1181</v>
      </c>
      <c r="U327" s="148">
        <v>1181</v>
      </c>
      <c r="V327" s="148">
        <v>1181</v>
      </c>
      <c r="W327" s="148">
        <v>1181</v>
      </c>
      <c r="X327" s="148">
        <v>1181</v>
      </c>
      <c r="Y327" s="148">
        <v>944</v>
      </c>
      <c r="Z327" s="148">
        <v>944</v>
      </c>
      <c r="AA327" s="148">
        <v>944</v>
      </c>
      <c r="AB327" s="148">
        <v>944</v>
      </c>
      <c r="AC327" s="148">
        <v>944</v>
      </c>
      <c r="AD327" s="150">
        <f t="shared" si="18"/>
        <v>1.0999999999999943</v>
      </c>
      <c r="AE327" s="150"/>
      <c r="AF327" s="150"/>
      <c r="AG327" s="224"/>
      <c r="AI327" s="29"/>
    </row>
    <row r="328" spans="1:35" ht="14.1" customHeight="1">
      <c r="A328" s="136" t="s">
        <v>168</v>
      </c>
      <c r="B328" s="137"/>
      <c r="C328" s="137"/>
      <c r="D328" s="137"/>
      <c r="E328" s="138"/>
      <c r="F328" s="147">
        <v>3724</v>
      </c>
      <c r="G328" s="148">
        <v>3724</v>
      </c>
      <c r="H328" s="148">
        <v>3724</v>
      </c>
      <c r="I328" s="148">
        <v>3724</v>
      </c>
      <c r="J328" s="148">
        <v>3724</v>
      </c>
      <c r="K328" s="150">
        <f t="shared" si="17"/>
        <v>-0.90000000000000568</v>
      </c>
      <c r="L328" s="150"/>
      <c r="M328" s="150"/>
      <c r="N328" s="150"/>
      <c r="O328" s="148">
        <v>1766</v>
      </c>
      <c r="P328" s="148">
        <v>1766</v>
      </c>
      <c r="Q328" s="148">
        <v>1766</v>
      </c>
      <c r="R328" s="148">
        <v>1766</v>
      </c>
      <c r="S328" s="148">
        <v>1766</v>
      </c>
      <c r="T328" s="148">
        <v>1958</v>
      </c>
      <c r="U328" s="148">
        <v>1958</v>
      </c>
      <c r="V328" s="148">
        <v>1958</v>
      </c>
      <c r="W328" s="148">
        <v>1958</v>
      </c>
      <c r="X328" s="148">
        <v>1958</v>
      </c>
      <c r="Y328" s="148">
        <v>1679</v>
      </c>
      <c r="Z328" s="148">
        <v>1679</v>
      </c>
      <c r="AA328" s="148">
        <v>1679</v>
      </c>
      <c r="AB328" s="148">
        <v>1679</v>
      </c>
      <c r="AC328" s="148">
        <v>1679</v>
      </c>
      <c r="AD328" s="150">
        <f t="shared" si="18"/>
        <v>-0.40000000000000568</v>
      </c>
      <c r="AE328" s="150"/>
      <c r="AF328" s="150"/>
      <c r="AG328" s="224"/>
      <c r="AI328" s="29"/>
    </row>
    <row r="329" spans="1:35" ht="14.1" customHeight="1">
      <c r="A329" s="136" t="s">
        <v>169</v>
      </c>
      <c r="B329" s="137"/>
      <c r="C329" s="137"/>
      <c r="D329" s="137"/>
      <c r="E329" s="138"/>
      <c r="F329" s="147">
        <v>2561</v>
      </c>
      <c r="G329" s="148">
        <v>2561</v>
      </c>
      <c r="H329" s="148">
        <v>2561</v>
      </c>
      <c r="I329" s="148">
        <v>2561</v>
      </c>
      <c r="J329" s="148">
        <v>2561</v>
      </c>
      <c r="K329" s="150">
        <f t="shared" si="17"/>
        <v>-2.6000000000000085</v>
      </c>
      <c r="L329" s="150"/>
      <c r="M329" s="150"/>
      <c r="N329" s="150"/>
      <c r="O329" s="148">
        <v>1225</v>
      </c>
      <c r="P329" s="148">
        <v>1225</v>
      </c>
      <c r="Q329" s="148">
        <v>1225</v>
      </c>
      <c r="R329" s="148">
        <v>1225</v>
      </c>
      <c r="S329" s="148">
        <v>1225</v>
      </c>
      <c r="T329" s="148">
        <v>1336</v>
      </c>
      <c r="U329" s="148">
        <v>1336</v>
      </c>
      <c r="V329" s="148">
        <v>1336</v>
      </c>
      <c r="W329" s="148">
        <v>1336</v>
      </c>
      <c r="X329" s="148">
        <v>1336</v>
      </c>
      <c r="Y329" s="148">
        <v>1067</v>
      </c>
      <c r="Z329" s="148">
        <v>1067</v>
      </c>
      <c r="AA329" s="148">
        <v>1067</v>
      </c>
      <c r="AB329" s="148">
        <v>1067</v>
      </c>
      <c r="AC329" s="148">
        <v>1067</v>
      </c>
      <c r="AD329" s="150">
        <f t="shared" si="18"/>
        <v>-1</v>
      </c>
      <c r="AE329" s="150"/>
      <c r="AF329" s="150"/>
      <c r="AG329" s="224"/>
      <c r="AI329" s="29"/>
    </row>
    <row r="330" spans="1:35" ht="14.1" customHeight="1">
      <c r="A330" s="136" t="s">
        <v>170</v>
      </c>
      <c r="B330" s="137"/>
      <c r="C330" s="137"/>
      <c r="D330" s="137"/>
      <c r="E330" s="138"/>
      <c r="F330" s="147">
        <v>3143</v>
      </c>
      <c r="G330" s="148">
        <v>3143</v>
      </c>
      <c r="H330" s="148">
        <v>3143</v>
      </c>
      <c r="I330" s="148">
        <v>3143</v>
      </c>
      <c r="J330" s="148">
        <v>3143</v>
      </c>
      <c r="K330" s="150">
        <f t="shared" si="17"/>
        <v>-0.79999999999999716</v>
      </c>
      <c r="L330" s="150"/>
      <c r="M330" s="150"/>
      <c r="N330" s="150"/>
      <c r="O330" s="148">
        <v>1524</v>
      </c>
      <c r="P330" s="148">
        <v>1524</v>
      </c>
      <c r="Q330" s="148">
        <v>1524</v>
      </c>
      <c r="R330" s="148">
        <v>1524</v>
      </c>
      <c r="S330" s="148">
        <v>1524</v>
      </c>
      <c r="T330" s="148">
        <v>1619</v>
      </c>
      <c r="U330" s="148">
        <v>1619</v>
      </c>
      <c r="V330" s="148">
        <v>1619</v>
      </c>
      <c r="W330" s="148">
        <v>1619</v>
      </c>
      <c r="X330" s="148">
        <v>1619</v>
      </c>
      <c r="Y330" s="148">
        <v>1158</v>
      </c>
      <c r="Z330" s="148">
        <v>1158</v>
      </c>
      <c r="AA330" s="148">
        <v>1158</v>
      </c>
      <c r="AB330" s="148">
        <v>1158</v>
      </c>
      <c r="AC330" s="148">
        <v>1158</v>
      </c>
      <c r="AD330" s="150">
        <f t="shared" si="18"/>
        <v>0.29999999999998295</v>
      </c>
      <c r="AE330" s="150"/>
      <c r="AF330" s="150"/>
      <c r="AG330" s="224"/>
      <c r="AI330" s="29"/>
    </row>
    <row r="331" spans="1:35" ht="14.1" customHeight="1">
      <c r="A331" s="136" t="s">
        <v>171</v>
      </c>
      <c r="B331" s="137"/>
      <c r="C331" s="137"/>
      <c r="D331" s="137"/>
      <c r="E331" s="138"/>
      <c r="F331" s="147">
        <v>3100</v>
      </c>
      <c r="G331" s="148">
        <v>3100</v>
      </c>
      <c r="H331" s="148">
        <v>3100</v>
      </c>
      <c r="I331" s="148">
        <v>3100</v>
      </c>
      <c r="J331" s="148">
        <v>3100</v>
      </c>
      <c r="K331" s="150">
        <f t="shared" si="17"/>
        <v>-0.40000000000000568</v>
      </c>
      <c r="L331" s="150"/>
      <c r="M331" s="150"/>
      <c r="N331" s="150"/>
      <c r="O331" s="148">
        <v>1498</v>
      </c>
      <c r="P331" s="148">
        <v>1498</v>
      </c>
      <c r="Q331" s="148">
        <v>1498</v>
      </c>
      <c r="R331" s="148">
        <v>1498</v>
      </c>
      <c r="S331" s="148">
        <v>1498</v>
      </c>
      <c r="T331" s="148">
        <v>1602</v>
      </c>
      <c r="U331" s="148">
        <v>1602</v>
      </c>
      <c r="V331" s="148">
        <v>1602</v>
      </c>
      <c r="W331" s="148">
        <v>1602</v>
      </c>
      <c r="X331" s="148">
        <v>1602</v>
      </c>
      <c r="Y331" s="148">
        <v>1181</v>
      </c>
      <c r="Z331" s="148">
        <v>1181</v>
      </c>
      <c r="AA331" s="148">
        <v>1181</v>
      </c>
      <c r="AB331" s="148">
        <v>1181</v>
      </c>
      <c r="AC331" s="148">
        <v>1181</v>
      </c>
      <c r="AD331" s="150">
        <f t="shared" si="18"/>
        <v>1.0999999999999943</v>
      </c>
      <c r="AE331" s="150"/>
      <c r="AF331" s="150"/>
      <c r="AG331" s="224"/>
      <c r="AI331" s="29"/>
    </row>
    <row r="332" spans="1:35" ht="14.1" customHeight="1">
      <c r="A332" s="136" t="s">
        <v>172</v>
      </c>
      <c r="B332" s="137"/>
      <c r="C332" s="137"/>
      <c r="D332" s="137"/>
      <c r="E332" s="138"/>
      <c r="F332" s="147">
        <v>1496</v>
      </c>
      <c r="G332" s="148">
        <v>1496</v>
      </c>
      <c r="H332" s="148">
        <v>1496</v>
      </c>
      <c r="I332" s="148">
        <v>1496</v>
      </c>
      <c r="J332" s="148">
        <v>1496</v>
      </c>
      <c r="K332" s="150">
        <f t="shared" si="17"/>
        <v>6.5</v>
      </c>
      <c r="L332" s="150"/>
      <c r="M332" s="150"/>
      <c r="N332" s="150"/>
      <c r="O332" s="148">
        <v>725</v>
      </c>
      <c r="P332" s="148">
        <v>725</v>
      </c>
      <c r="Q332" s="148">
        <v>725</v>
      </c>
      <c r="R332" s="148">
        <v>725</v>
      </c>
      <c r="S332" s="148">
        <v>725</v>
      </c>
      <c r="T332" s="148">
        <v>771</v>
      </c>
      <c r="U332" s="148">
        <v>771</v>
      </c>
      <c r="V332" s="148">
        <v>771</v>
      </c>
      <c r="W332" s="148">
        <v>771</v>
      </c>
      <c r="X332" s="148">
        <v>771</v>
      </c>
      <c r="Y332" s="148">
        <v>463</v>
      </c>
      <c r="Z332" s="148">
        <v>463</v>
      </c>
      <c r="AA332" s="148">
        <v>463</v>
      </c>
      <c r="AB332" s="148">
        <v>463</v>
      </c>
      <c r="AC332" s="148">
        <v>463</v>
      </c>
      <c r="AD332" s="150">
        <f t="shared" si="18"/>
        <v>7.2000000000000028</v>
      </c>
      <c r="AE332" s="150"/>
      <c r="AF332" s="150"/>
      <c r="AG332" s="224"/>
      <c r="AI332" s="29"/>
    </row>
    <row r="333" spans="1:35" ht="14.1" customHeight="1">
      <c r="A333" s="136" t="s">
        <v>173</v>
      </c>
      <c r="B333" s="137"/>
      <c r="C333" s="137"/>
      <c r="D333" s="137"/>
      <c r="E333" s="138"/>
      <c r="F333" s="147">
        <v>4</v>
      </c>
      <c r="G333" s="148">
        <v>4</v>
      </c>
      <c r="H333" s="148">
        <v>4</v>
      </c>
      <c r="I333" s="148">
        <v>4</v>
      </c>
      <c r="J333" s="148">
        <v>4</v>
      </c>
      <c r="K333" s="150">
        <f t="shared" si="17"/>
        <v>0</v>
      </c>
      <c r="L333" s="150"/>
      <c r="M333" s="150"/>
      <c r="N333" s="150"/>
      <c r="O333" s="148">
        <v>3</v>
      </c>
      <c r="P333" s="148">
        <v>3</v>
      </c>
      <c r="Q333" s="148">
        <v>3</v>
      </c>
      <c r="R333" s="148">
        <v>3</v>
      </c>
      <c r="S333" s="148">
        <v>3</v>
      </c>
      <c r="T333" s="148">
        <v>1</v>
      </c>
      <c r="U333" s="148">
        <v>1</v>
      </c>
      <c r="V333" s="148">
        <v>1</v>
      </c>
      <c r="W333" s="148">
        <v>1</v>
      </c>
      <c r="X333" s="148">
        <v>1</v>
      </c>
      <c r="Y333" s="148">
        <v>2</v>
      </c>
      <c r="Z333" s="148">
        <v>2</v>
      </c>
      <c r="AA333" s="148">
        <v>2</v>
      </c>
      <c r="AB333" s="148">
        <v>2</v>
      </c>
      <c r="AC333" s="148">
        <v>2</v>
      </c>
      <c r="AD333" s="150">
        <f t="shared" si="18"/>
        <v>0</v>
      </c>
      <c r="AE333" s="150"/>
      <c r="AF333" s="150"/>
      <c r="AG333" s="224"/>
      <c r="AI333" s="29"/>
    </row>
    <row r="334" spans="1:35" ht="14.1" customHeight="1">
      <c r="A334" s="136" t="s">
        <v>174</v>
      </c>
      <c r="B334" s="137"/>
      <c r="C334" s="137"/>
      <c r="D334" s="137"/>
      <c r="E334" s="138"/>
      <c r="F334" s="147">
        <v>5378</v>
      </c>
      <c r="G334" s="148">
        <v>5378</v>
      </c>
      <c r="H334" s="148">
        <v>5378</v>
      </c>
      <c r="I334" s="148">
        <v>5378</v>
      </c>
      <c r="J334" s="148">
        <v>5378</v>
      </c>
      <c r="K334" s="150">
        <f t="shared" si="17"/>
        <v>0</v>
      </c>
      <c r="L334" s="150"/>
      <c r="M334" s="150"/>
      <c r="N334" s="150"/>
      <c r="O334" s="148">
        <v>2675</v>
      </c>
      <c r="P334" s="148">
        <v>2675</v>
      </c>
      <c r="Q334" s="148">
        <v>2675</v>
      </c>
      <c r="R334" s="148">
        <v>2675</v>
      </c>
      <c r="S334" s="148">
        <v>2675</v>
      </c>
      <c r="T334" s="148">
        <v>2703</v>
      </c>
      <c r="U334" s="148">
        <v>2703</v>
      </c>
      <c r="V334" s="148">
        <v>2703</v>
      </c>
      <c r="W334" s="148">
        <v>2703</v>
      </c>
      <c r="X334" s="148">
        <v>2703</v>
      </c>
      <c r="Y334" s="148">
        <v>2511</v>
      </c>
      <c r="Z334" s="148">
        <v>2511</v>
      </c>
      <c r="AA334" s="148">
        <v>2511</v>
      </c>
      <c r="AB334" s="148">
        <v>2511</v>
      </c>
      <c r="AC334" s="148">
        <v>2511</v>
      </c>
      <c r="AD334" s="150">
        <f t="shared" si="18"/>
        <v>1</v>
      </c>
      <c r="AE334" s="150"/>
      <c r="AF334" s="150"/>
      <c r="AG334" s="224"/>
      <c r="AI334" s="29"/>
    </row>
    <row r="335" spans="1:35" ht="14.1" customHeight="1">
      <c r="A335" s="136" t="s">
        <v>175</v>
      </c>
      <c r="B335" s="137"/>
      <c r="C335" s="137"/>
      <c r="D335" s="137"/>
      <c r="E335" s="138"/>
      <c r="F335" s="147">
        <v>2419</v>
      </c>
      <c r="G335" s="148">
        <v>2419</v>
      </c>
      <c r="H335" s="148">
        <v>2419</v>
      </c>
      <c r="I335" s="148">
        <v>2419</v>
      </c>
      <c r="J335" s="148">
        <v>2419</v>
      </c>
      <c r="K335" s="150">
        <f t="shared" si="17"/>
        <v>-0.70000000000000284</v>
      </c>
      <c r="L335" s="150"/>
      <c r="M335" s="150"/>
      <c r="N335" s="150"/>
      <c r="O335" s="148">
        <v>1199</v>
      </c>
      <c r="P335" s="148">
        <v>1199</v>
      </c>
      <c r="Q335" s="148">
        <v>1199</v>
      </c>
      <c r="R335" s="148">
        <v>1199</v>
      </c>
      <c r="S335" s="148">
        <v>1199</v>
      </c>
      <c r="T335" s="148">
        <v>1220</v>
      </c>
      <c r="U335" s="148">
        <v>1220</v>
      </c>
      <c r="V335" s="148">
        <v>1220</v>
      </c>
      <c r="W335" s="148">
        <v>1220</v>
      </c>
      <c r="X335" s="148">
        <v>1220</v>
      </c>
      <c r="Y335" s="148">
        <v>1014</v>
      </c>
      <c r="Z335" s="148">
        <v>1014</v>
      </c>
      <c r="AA335" s="148">
        <v>1014</v>
      </c>
      <c r="AB335" s="148">
        <v>1014</v>
      </c>
      <c r="AC335" s="148">
        <v>1014</v>
      </c>
      <c r="AD335" s="150">
        <f t="shared" si="18"/>
        <v>0.40000000000000568</v>
      </c>
      <c r="AE335" s="150"/>
      <c r="AF335" s="150"/>
      <c r="AG335" s="224"/>
      <c r="AI335" s="29"/>
    </row>
    <row r="336" spans="1:35" ht="14.1" customHeight="1">
      <c r="A336" s="136" t="s">
        <v>176</v>
      </c>
      <c r="B336" s="137"/>
      <c r="C336" s="137"/>
      <c r="D336" s="137"/>
      <c r="E336" s="138"/>
      <c r="F336" s="147">
        <v>440</v>
      </c>
      <c r="G336" s="148">
        <v>440</v>
      </c>
      <c r="H336" s="148">
        <v>440</v>
      </c>
      <c r="I336" s="148">
        <v>440</v>
      </c>
      <c r="J336" s="148">
        <v>440</v>
      </c>
      <c r="K336" s="150">
        <f t="shared" si="17"/>
        <v>-2.7000000000000028</v>
      </c>
      <c r="L336" s="150"/>
      <c r="M336" s="150"/>
      <c r="N336" s="150"/>
      <c r="O336" s="148">
        <v>197</v>
      </c>
      <c r="P336" s="148">
        <v>197</v>
      </c>
      <c r="Q336" s="148">
        <v>197</v>
      </c>
      <c r="R336" s="148">
        <v>197</v>
      </c>
      <c r="S336" s="148">
        <v>197</v>
      </c>
      <c r="T336" s="148">
        <v>243</v>
      </c>
      <c r="U336" s="148">
        <v>243</v>
      </c>
      <c r="V336" s="148">
        <v>243</v>
      </c>
      <c r="W336" s="148">
        <v>243</v>
      </c>
      <c r="X336" s="148">
        <v>243</v>
      </c>
      <c r="Y336" s="148">
        <v>195</v>
      </c>
      <c r="Z336" s="148">
        <v>195</v>
      </c>
      <c r="AA336" s="148">
        <v>195</v>
      </c>
      <c r="AB336" s="148">
        <v>195</v>
      </c>
      <c r="AC336" s="148">
        <v>195</v>
      </c>
      <c r="AD336" s="150">
        <f t="shared" si="18"/>
        <v>-1.5</v>
      </c>
      <c r="AE336" s="150"/>
      <c r="AF336" s="150"/>
      <c r="AG336" s="224"/>
      <c r="AI336" s="29"/>
    </row>
    <row r="337" spans="1:39" ht="14.1" customHeight="1">
      <c r="A337" s="136" t="s">
        <v>177</v>
      </c>
      <c r="B337" s="137"/>
      <c r="C337" s="137"/>
      <c r="D337" s="137"/>
      <c r="E337" s="138"/>
      <c r="F337" s="147">
        <v>1994</v>
      </c>
      <c r="G337" s="148">
        <v>1994</v>
      </c>
      <c r="H337" s="148">
        <v>1994</v>
      </c>
      <c r="I337" s="148">
        <v>1994</v>
      </c>
      <c r="J337" s="148">
        <v>1994</v>
      </c>
      <c r="K337" s="150">
        <f t="shared" si="17"/>
        <v>2.2000000000000028</v>
      </c>
      <c r="L337" s="150"/>
      <c r="M337" s="150"/>
      <c r="N337" s="150"/>
      <c r="O337" s="148">
        <v>953</v>
      </c>
      <c r="P337" s="148">
        <v>953</v>
      </c>
      <c r="Q337" s="148">
        <v>953</v>
      </c>
      <c r="R337" s="148">
        <v>953</v>
      </c>
      <c r="S337" s="148">
        <v>953</v>
      </c>
      <c r="T337" s="379">
        <v>1041</v>
      </c>
      <c r="U337" s="379">
        <v>1041</v>
      </c>
      <c r="V337" s="379">
        <v>1041</v>
      </c>
      <c r="W337" s="379">
        <v>1041</v>
      </c>
      <c r="X337" s="379">
        <v>1041</v>
      </c>
      <c r="Y337" s="148">
        <v>905</v>
      </c>
      <c r="Z337" s="148">
        <v>905</v>
      </c>
      <c r="AA337" s="148">
        <v>905</v>
      </c>
      <c r="AB337" s="148">
        <v>905</v>
      </c>
      <c r="AC337" s="148">
        <v>905</v>
      </c>
      <c r="AD337" s="150">
        <f t="shared" si="18"/>
        <v>2.2999999999999972</v>
      </c>
      <c r="AE337" s="150"/>
      <c r="AF337" s="150"/>
      <c r="AG337" s="224"/>
      <c r="AI337" s="29"/>
    </row>
    <row r="338" spans="1:39" ht="14.1" customHeight="1">
      <c r="A338" s="136" t="s">
        <v>178</v>
      </c>
      <c r="B338" s="137"/>
      <c r="C338" s="137"/>
      <c r="D338" s="137"/>
      <c r="E338" s="138"/>
      <c r="F338" s="147">
        <v>1647</v>
      </c>
      <c r="G338" s="148">
        <v>1647</v>
      </c>
      <c r="H338" s="148">
        <v>1647</v>
      </c>
      <c r="I338" s="148">
        <v>1647</v>
      </c>
      <c r="J338" s="148">
        <v>1647</v>
      </c>
      <c r="K338" s="150">
        <f t="shared" si="17"/>
        <v>4.8000000000000114</v>
      </c>
      <c r="L338" s="150"/>
      <c r="M338" s="150"/>
      <c r="N338" s="150"/>
      <c r="O338" s="148">
        <v>808</v>
      </c>
      <c r="P338" s="148">
        <v>808</v>
      </c>
      <c r="Q338" s="148">
        <v>808</v>
      </c>
      <c r="R338" s="148">
        <v>808</v>
      </c>
      <c r="S338" s="148">
        <v>808</v>
      </c>
      <c r="T338" s="148">
        <v>839</v>
      </c>
      <c r="U338" s="148">
        <v>839</v>
      </c>
      <c r="V338" s="148">
        <v>839</v>
      </c>
      <c r="W338" s="148">
        <v>839</v>
      </c>
      <c r="X338" s="148">
        <v>839</v>
      </c>
      <c r="Y338" s="148">
        <v>708</v>
      </c>
      <c r="Z338" s="148">
        <v>708</v>
      </c>
      <c r="AA338" s="148">
        <v>708</v>
      </c>
      <c r="AB338" s="148">
        <v>708</v>
      </c>
      <c r="AC338" s="148">
        <v>708</v>
      </c>
      <c r="AD338" s="150">
        <f t="shared" si="18"/>
        <v>6.2999999999999972</v>
      </c>
      <c r="AE338" s="150"/>
      <c r="AF338" s="150"/>
      <c r="AG338" s="224"/>
      <c r="AI338" s="29"/>
    </row>
    <row r="339" spans="1:39" ht="14.1" customHeight="1">
      <c r="A339" s="136" t="s">
        <v>179</v>
      </c>
      <c r="B339" s="137"/>
      <c r="C339" s="137"/>
      <c r="D339" s="137"/>
      <c r="E339" s="138"/>
      <c r="F339" s="147">
        <v>1104</v>
      </c>
      <c r="G339" s="148">
        <v>1104</v>
      </c>
      <c r="H339" s="148">
        <v>1104</v>
      </c>
      <c r="I339" s="148">
        <v>1104</v>
      </c>
      <c r="J339" s="148">
        <v>1104</v>
      </c>
      <c r="K339" s="150">
        <f t="shared" si="17"/>
        <v>2.2000000000000028</v>
      </c>
      <c r="L339" s="150"/>
      <c r="M339" s="150"/>
      <c r="N339" s="150"/>
      <c r="O339" s="148">
        <v>556</v>
      </c>
      <c r="P339" s="148">
        <v>556</v>
      </c>
      <c r="Q339" s="148">
        <v>556</v>
      </c>
      <c r="R339" s="148">
        <v>556</v>
      </c>
      <c r="S339" s="148">
        <v>556</v>
      </c>
      <c r="T339" s="148">
        <v>548</v>
      </c>
      <c r="U339" s="148">
        <v>548</v>
      </c>
      <c r="V339" s="148">
        <v>548</v>
      </c>
      <c r="W339" s="148">
        <v>548</v>
      </c>
      <c r="X339" s="148">
        <v>548</v>
      </c>
      <c r="Y339" s="148">
        <v>543</v>
      </c>
      <c r="Z339" s="148">
        <v>543</v>
      </c>
      <c r="AA339" s="148">
        <v>543</v>
      </c>
      <c r="AB339" s="148">
        <v>543</v>
      </c>
      <c r="AC339" s="148">
        <v>543</v>
      </c>
      <c r="AD339" s="150">
        <f t="shared" si="18"/>
        <v>3.6000000000000085</v>
      </c>
      <c r="AE339" s="150"/>
      <c r="AF339" s="150"/>
      <c r="AG339" s="224"/>
      <c r="AI339" s="29"/>
    </row>
    <row r="340" spans="1:39" ht="14.1" customHeight="1">
      <c r="A340" s="136" t="s">
        <v>180</v>
      </c>
      <c r="B340" s="137"/>
      <c r="C340" s="137"/>
      <c r="D340" s="137"/>
      <c r="E340" s="138"/>
      <c r="F340" s="147">
        <v>996</v>
      </c>
      <c r="G340" s="148">
        <v>996</v>
      </c>
      <c r="H340" s="148">
        <v>996</v>
      </c>
      <c r="I340" s="148">
        <v>996</v>
      </c>
      <c r="J340" s="148">
        <v>996</v>
      </c>
      <c r="K340" s="150">
        <f t="shared" si="17"/>
        <v>2.4999999999999858</v>
      </c>
      <c r="L340" s="150"/>
      <c r="M340" s="150"/>
      <c r="N340" s="150"/>
      <c r="O340" s="148">
        <v>492</v>
      </c>
      <c r="P340" s="148">
        <v>492</v>
      </c>
      <c r="Q340" s="148">
        <v>492</v>
      </c>
      <c r="R340" s="148">
        <v>492</v>
      </c>
      <c r="S340" s="148">
        <v>492</v>
      </c>
      <c r="T340" s="148">
        <v>504</v>
      </c>
      <c r="U340" s="148">
        <v>504</v>
      </c>
      <c r="V340" s="148">
        <v>504</v>
      </c>
      <c r="W340" s="148">
        <v>504</v>
      </c>
      <c r="X340" s="148">
        <v>504</v>
      </c>
      <c r="Y340" s="148">
        <v>456</v>
      </c>
      <c r="Z340" s="148">
        <v>456</v>
      </c>
      <c r="AA340" s="148">
        <v>456</v>
      </c>
      <c r="AB340" s="148">
        <v>456</v>
      </c>
      <c r="AC340" s="148">
        <v>456</v>
      </c>
      <c r="AD340" s="150">
        <f t="shared" si="18"/>
        <v>2.8999999999999915</v>
      </c>
      <c r="AE340" s="150"/>
      <c r="AF340" s="150"/>
      <c r="AG340" s="224"/>
      <c r="AI340" s="29"/>
    </row>
    <row r="341" spans="1:39" ht="14.1" customHeight="1">
      <c r="A341" s="136" t="s">
        <v>181</v>
      </c>
      <c r="B341" s="137"/>
      <c r="C341" s="137"/>
      <c r="D341" s="137"/>
      <c r="E341" s="138"/>
      <c r="F341" s="147">
        <v>547</v>
      </c>
      <c r="G341" s="148">
        <v>547</v>
      </c>
      <c r="H341" s="148">
        <v>547</v>
      </c>
      <c r="I341" s="148">
        <v>547</v>
      </c>
      <c r="J341" s="148">
        <v>547</v>
      </c>
      <c r="K341" s="150">
        <f t="shared" si="17"/>
        <v>2.6000000000000085</v>
      </c>
      <c r="L341" s="150"/>
      <c r="M341" s="150"/>
      <c r="N341" s="150"/>
      <c r="O341" s="148">
        <v>320</v>
      </c>
      <c r="P341" s="148">
        <v>320</v>
      </c>
      <c r="Q341" s="148">
        <v>320</v>
      </c>
      <c r="R341" s="148">
        <v>320</v>
      </c>
      <c r="S341" s="148">
        <v>320</v>
      </c>
      <c r="T341" s="148">
        <v>227</v>
      </c>
      <c r="U341" s="148">
        <v>227</v>
      </c>
      <c r="V341" s="148">
        <v>227</v>
      </c>
      <c r="W341" s="148">
        <v>227</v>
      </c>
      <c r="X341" s="148">
        <v>227</v>
      </c>
      <c r="Y341" s="148">
        <v>284</v>
      </c>
      <c r="Z341" s="148">
        <v>284</v>
      </c>
      <c r="AA341" s="148">
        <v>284</v>
      </c>
      <c r="AB341" s="148">
        <v>284</v>
      </c>
      <c r="AC341" s="148">
        <v>284</v>
      </c>
      <c r="AD341" s="150">
        <f t="shared" si="18"/>
        <v>2.4999999999999858</v>
      </c>
      <c r="AE341" s="150"/>
      <c r="AF341" s="150"/>
      <c r="AG341" s="224"/>
      <c r="AI341" s="29"/>
    </row>
    <row r="342" spans="1:39" ht="14.1" customHeight="1">
      <c r="A342" s="136" t="s">
        <v>182</v>
      </c>
      <c r="B342" s="137"/>
      <c r="C342" s="137"/>
      <c r="D342" s="137"/>
      <c r="E342" s="138"/>
      <c r="F342" s="147">
        <v>888</v>
      </c>
      <c r="G342" s="148">
        <v>888</v>
      </c>
      <c r="H342" s="148">
        <v>888</v>
      </c>
      <c r="I342" s="148">
        <v>888</v>
      </c>
      <c r="J342" s="148">
        <v>888</v>
      </c>
      <c r="K342" s="150">
        <f t="shared" si="17"/>
        <v>0.20000000000000284</v>
      </c>
      <c r="L342" s="150"/>
      <c r="M342" s="150"/>
      <c r="N342" s="150"/>
      <c r="O342" s="148">
        <v>465</v>
      </c>
      <c r="P342" s="148">
        <v>465</v>
      </c>
      <c r="Q342" s="148">
        <v>465</v>
      </c>
      <c r="R342" s="148">
        <v>465</v>
      </c>
      <c r="S342" s="148">
        <v>465</v>
      </c>
      <c r="T342" s="148">
        <v>423</v>
      </c>
      <c r="U342" s="148">
        <v>423</v>
      </c>
      <c r="V342" s="148">
        <v>423</v>
      </c>
      <c r="W342" s="148">
        <v>423</v>
      </c>
      <c r="X342" s="148">
        <v>423</v>
      </c>
      <c r="Y342" s="148">
        <v>508</v>
      </c>
      <c r="Z342" s="148">
        <v>508</v>
      </c>
      <c r="AA342" s="148">
        <v>508</v>
      </c>
      <c r="AB342" s="148">
        <v>508</v>
      </c>
      <c r="AC342" s="148">
        <v>508</v>
      </c>
      <c r="AD342" s="150">
        <f t="shared" si="18"/>
        <v>1.5999999999999943</v>
      </c>
      <c r="AE342" s="150"/>
      <c r="AF342" s="150"/>
      <c r="AG342" s="224"/>
      <c r="AI342" s="29"/>
    </row>
    <row r="343" spans="1:39" ht="14.1" customHeight="1">
      <c r="A343" s="136" t="s">
        <v>183</v>
      </c>
      <c r="B343" s="137"/>
      <c r="C343" s="137"/>
      <c r="D343" s="137"/>
      <c r="E343" s="138"/>
      <c r="F343" s="147">
        <v>273</v>
      </c>
      <c r="G343" s="148">
        <v>273</v>
      </c>
      <c r="H343" s="148">
        <v>273</v>
      </c>
      <c r="I343" s="148">
        <v>273</v>
      </c>
      <c r="J343" s="148">
        <v>273</v>
      </c>
      <c r="K343" s="150">
        <f t="shared" si="17"/>
        <v>6.6000000000000085</v>
      </c>
      <c r="L343" s="150"/>
      <c r="M343" s="150"/>
      <c r="N343" s="150"/>
      <c r="O343" s="148">
        <v>146</v>
      </c>
      <c r="P343" s="148">
        <v>146</v>
      </c>
      <c r="Q343" s="148">
        <v>146</v>
      </c>
      <c r="R343" s="148">
        <v>146</v>
      </c>
      <c r="S343" s="148">
        <v>146</v>
      </c>
      <c r="T343" s="148">
        <v>127</v>
      </c>
      <c r="U343" s="148">
        <v>127</v>
      </c>
      <c r="V343" s="148">
        <v>127</v>
      </c>
      <c r="W343" s="148">
        <v>127</v>
      </c>
      <c r="X343" s="148">
        <v>127</v>
      </c>
      <c r="Y343" s="148">
        <v>136</v>
      </c>
      <c r="Z343" s="148">
        <v>136</v>
      </c>
      <c r="AA343" s="148">
        <v>136</v>
      </c>
      <c r="AB343" s="148">
        <v>136</v>
      </c>
      <c r="AC343" s="148">
        <v>136</v>
      </c>
      <c r="AD343" s="150">
        <f t="shared" si="18"/>
        <v>7.8999999999999915</v>
      </c>
      <c r="AE343" s="150"/>
      <c r="AF343" s="150"/>
      <c r="AG343" s="224"/>
      <c r="AI343" s="29"/>
    </row>
    <row r="344" spans="1:39" ht="14.1" customHeight="1">
      <c r="A344" s="136" t="s">
        <v>184</v>
      </c>
      <c r="B344" s="137"/>
      <c r="C344" s="137"/>
      <c r="D344" s="137"/>
      <c r="E344" s="138"/>
      <c r="F344" s="147">
        <v>555</v>
      </c>
      <c r="G344" s="148">
        <v>555</v>
      </c>
      <c r="H344" s="148">
        <v>555</v>
      </c>
      <c r="I344" s="148">
        <v>555</v>
      </c>
      <c r="J344" s="148">
        <v>555</v>
      </c>
      <c r="K344" s="150">
        <f t="shared" si="17"/>
        <v>5.5</v>
      </c>
      <c r="L344" s="150"/>
      <c r="M344" s="150"/>
      <c r="N344" s="150"/>
      <c r="O344" s="148">
        <v>281</v>
      </c>
      <c r="P344" s="148">
        <v>281</v>
      </c>
      <c r="Q344" s="148">
        <v>281</v>
      </c>
      <c r="R344" s="148">
        <v>281</v>
      </c>
      <c r="S344" s="148">
        <v>281</v>
      </c>
      <c r="T344" s="148">
        <v>274</v>
      </c>
      <c r="U344" s="148">
        <v>274</v>
      </c>
      <c r="V344" s="148">
        <v>274</v>
      </c>
      <c r="W344" s="148">
        <v>274</v>
      </c>
      <c r="X344" s="148">
        <v>274</v>
      </c>
      <c r="Y344" s="148">
        <v>265</v>
      </c>
      <c r="Z344" s="148">
        <v>265</v>
      </c>
      <c r="AA344" s="148">
        <v>265</v>
      </c>
      <c r="AB344" s="148">
        <v>265</v>
      </c>
      <c r="AC344" s="148">
        <v>265</v>
      </c>
      <c r="AD344" s="150">
        <f t="shared" si="18"/>
        <v>10.900000000000006</v>
      </c>
      <c r="AE344" s="150"/>
      <c r="AF344" s="150"/>
      <c r="AG344" s="224"/>
      <c r="AI344" s="29"/>
    </row>
    <row r="345" spans="1:39" ht="14.1" customHeight="1">
      <c r="A345" s="136" t="s">
        <v>185</v>
      </c>
      <c r="B345" s="137"/>
      <c r="C345" s="137"/>
      <c r="D345" s="137"/>
      <c r="E345" s="138"/>
      <c r="F345" s="147">
        <v>933</v>
      </c>
      <c r="G345" s="148">
        <v>933</v>
      </c>
      <c r="H345" s="148">
        <v>933</v>
      </c>
      <c r="I345" s="148">
        <v>933</v>
      </c>
      <c r="J345" s="148">
        <v>933</v>
      </c>
      <c r="K345" s="150">
        <f t="shared" si="17"/>
        <v>12.400000000000006</v>
      </c>
      <c r="L345" s="150"/>
      <c r="M345" s="150"/>
      <c r="N345" s="150"/>
      <c r="O345" s="148">
        <v>495</v>
      </c>
      <c r="P345" s="148">
        <v>495</v>
      </c>
      <c r="Q345" s="148">
        <v>495</v>
      </c>
      <c r="R345" s="148">
        <v>495</v>
      </c>
      <c r="S345" s="148">
        <v>495</v>
      </c>
      <c r="T345" s="148">
        <v>438</v>
      </c>
      <c r="U345" s="148">
        <v>438</v>
      </c>
      <c r="V345" s="148">
        <v>438</v>
      </c>
      <c r="W345" s="148">
        <v>438</v>
      </c>
      <c r="X345" s="148">
        <v>438</v>
      </c>
      <c r="Y345" s="148">
        <v>412</v>
      </c>
      <c r="Z345" s="148">
        <v>412</v>
      </c>
      <c r="AA345" s="148">
        <v>412</v>
      </c>
      <c r="AB345" s="148">
        <v>412</v>
      </c>
      <c r="AC345" s="148">
        <v>412</v>
      </c>
      <c r="AD345" s="150">
        <f t="shared" si="18"/>
        <v>14.099999999999994</v>
      </c>
      <c r="AE345" s="150"/>
      <c r="AF345" s="150"/>
      <c r="AG345" s="224"/>
      <c r="AI345" s="29"/>
    </row>
    <row r="346" spans="1:39" ht="14.1" customHeight="1">
      <c r="A346" s="136" t="s">
        <v>186</v>
      </c>
      <c r="B346" s="137"/>
      <c r="C346" s="137"/>
      <c r="D346" s="137"/>
      <c r="E346" s="138"/>
      <c r="F346" s="147">
        <v>155</v>
      </c>
      <c r="G346" s="148">
        <v>155</v>
      </c>
      <c r="H346" s="148">
        <v>155</v>
      </c>
      <c r="I346" s="148">
        <v>155</v>
      </c>
      <c r="J346" s="148">
        <v>155</v>
      </c>
      <c r="K346" s="150">
        <f t="shared" si="17"/>
        <v>-1.9000000000000057</v>
      </c>
      <c r="L346" s="150"/>
      <c r="M346" s="150"/>
      <c r="N346" s="150"/>
      <c r="O346" s="148">
        <v>71</v>
      </c>
      <c r="P346" s="148">
        <v>71</v>
      </c>
      <c r="Q346" s="148">
        <v>71</v>
      </c>
      <c r="R346" s="148">
        <v>71</v>
      </c>
      <c r="S346" s="148">
        <v>71</v>
      </c>
      <c r="T346" s="148">
        <v>84</v>
      </c>
      <c r="U346" s="148">
        <v>84</v>
      </c>
      <c r="V346" s="148">
        <v>84</v>
      </c>
      <c r="W346" s="148">
        <v>84</v>
      </c>
      <c r="X346" s="148">
        <v>84</v>
      </c>
      <c r="Y346" s="148">
        <v>59</v>
      </c>
      <c r="Z346" s="148">
        <v>59</v>
      </c>
      <c r="AA346" s="148">
        <v>59</v>
      </c>
      <c r="AB346" s="148">
        <v>59</v>
      </c>
      <c r="AC346" s="148">
        <v>59</v>
      </c>
      <c r="AD346" s="150">
        <f t="shared" si="18"/>
        <v>-4.8000000000000114</v>
      </c>
      <c r="AE346" s="150"/>
      <c r="AF346" s="150"/>
      <c r="AG346" s="224"/>
      <c r="AI346" s="29"/>
    </row>
    <row r="347" spans="1:39" ht="14.1" customHeight="1">
      <c r="A347" s="136" t="s">
        <v>187</v>
      </c>
      <c r="B347" s="137"/>
      <c r="C347" s="137"/>
      <c r="D347" s="137"/>
      <c r="E347" s="138"/>
      <c r="F347" s="147">
        <v>334</v>
      </c>
      <c r="G347" s="148">
        <v>334</v>
      </c>
      <c r="H347" s="148">
        <v>334</v>
      </c>
      <c r="I347" s="148">
        <v>334</v>
      </c>
      <c r="J347" s="148">
        <v>334</v>
      </c>
      <c r="K347" s="150">
        <f t="shared" si="17"/>
        <v>2.7999999999999972</v>
      </c>
      <c r="L347" s="150"/>
      <c r="M347" s="150"/>
      <c r="N347" s="150"/>
      <c r="O347" s="148">
        <v>150</v>
      </c>
      <c r="P347" s="148">
        <v>150</v>
      </c>
      <c r="Q347" s="148">
        <v>150</v>
      </c>
      <c r="R347" s="148">
        <v>150</v>
      </c>
      <c r="S347" s="148">
        <v>150</v>
      </c>
      <c r="T347" s="148">
        <v>184</v>
      </c>
      <c r="U347" s="148">
        <v>184</v>
      </c>
      <c r="V347" s="148">
        <v>184</v>
      </c>
      <c r="W347" s="148">
        <v>184</v>
      </c>
      <c r="X347" s="148">
        <v>184</v>
      </c>
      <c r="Y347" s="148">
        <v>152</v>
      </c>
      <c r="Z347" s="148">
        <v>152</v>
      </c>
      <c r="AA347" s="148">
        <v>152</v>
      </c>
      <c r="AB347" s="148">
        <v>152</v>
      </c>
      <c r="AC347" s="148">
        <v>152</v>
      </c>
      <c r="AD347" s="150">
        <f t="shared" si="18"/>
        <v>2</v>
      </c>
      <c r="AE347" s="150"/>
      <c r="AF347" s="150"/>
      <c r="AG347" s="224"/>
      <c r="AI347" s="29"/>
    </row>
    <row r="348" spans="1:39" ht="14.1" customHeight="1">
      <c r="A348" s="136" t="s">
        <v>285</v>
      </c>
      <c r="B348" s="137"/>
      <c r="C348" s="137"/>
      <c r="D348" s="137"/>
      <c r="E348" s="138"/>
      <c r="F348" s="147">
        <v>3653</v>
      </c>
      <c r="G348" s="148">
        <v>3653</v>
      </c>
      <c r="H348" s="148">
        <v>3653</v>
      </c>
      <c r="I348" s="148">
        <v>3653</v>
      </c>
      <c r="J348" s="148">
        <v>3653</v>
      </c>
      <c r="K348" s="150">
        <f t="shared" si="17"/>
        <v>5.5</v>
      </c>
      <c r="L348" s="150"/>
      <c r="M348" s="150"/>
      <c r="N348" s="150"/>
      <c r="O348" s="148">
        <v>1817</v>
      </c>
      <c r="P348" s="148">
        <v>1817</v>
      </c>
      <c r="Q348" s="148">
        <v>1817</v>
      </c>
      <c r="R348" s="148">
        <v>1817</v>
      </c>
      <c r="S348" s="148">
        <v>1817</v>
      </c>
      <c r="T348" s="148">
        <v>1836</v>
      </c>
      <c r="U348" s="148">
        <v>1836</v>
      </c>
      <c r="V348" s="148">
        <v>1836</v>
      </c>
      <c r="W348" s="148">
        <v>1836</v>
      </c>
      <c r="X348" s="148">
        <v>1836</v>
      </c>
      <c r="Y348" s="148">
        <v>1088</v>
      </c>
      <c r="Z348" s="148">
        <v>1088</v>
      </c>
      <c r="AA348" s="148">
        <v>1088</v>
      </c>
      <c r="AB348" s="148">
        <v>1088</v>
      </c>
      <c r="AC348" s="148">
        <v>1088</v>
      </c>
      <c r="AD348" s="150">
        <f t="shared" si="18"/>
        <v>4.4000000000000057</v>
      </c>
      <c r="AE348" s="150"/>
      <c r="AF348" s="150"/>
      <c r="AG348" s="224"/>
      <c r="AI348" s="29"/>
    </row>
    <row r="349" spans="1:39" ht="14.1" customHeight="1">
      <c r="A349" s="136" t="s">
        <v>188</v>
      </c>
      <c r="B349" s="137"/>
      <c r="C349" s="137"/>
      <c r="D349" s="137"/>
      <c r="E349" s="138"/>
      <c r="F349" s="147">
        <v>249</v>
      </c>
      <c r="G349" s="148">
        <v>249</v>
      </c>
      <c r="H349" s="148">
        <v>249</v>
      </c>
      <c r="I349" s="148">
        <v>249</v>
      </c>
      <c r="J349" s="148">
        <v>249</v>
      </c>
      <c r="K349" s="150">
        <f t="shared" si="17"/>
        <v>-11.400000000000006</v>
      </c>
      <c r="L349" s="150"/>
      <c r="M349" s="150"/>
      <c r="N349" s="150"/>
      <c r="O349" s="148">
        <v>132</v>
      </c>
      <c r="P349" s="148">
        <v>132</v>
      </c>
      <c r="Q349" s="148">
        <v>132</v>
      </c>
      <c r="R349" s="148">
        <v>132</v>
      </c>
      <c r="S349" s="148">
        <v>132</v>
      </c>
      <c r="T349" s="148">
        <v>117</v>
      </c>
      <c r="U349" s="148">
        <v>117</v>
      </c>
      <c r="V349" s="148">
        <v>117</v>
      </c>
      <c r="W349" s="148">
        <v>117</v>
      </c>
      <c r="X349" s="148">
        <v>117</v>
      </c>
      <c r="Y349" s="148">
        <v>135</v>
      </c>
      <c r="Z349" s="148">
        <v>135</v>
      </c>
      <c r="AA349" s="148">
        <v>135</v>
      </c>
      <c r="AB349" s="148">
        <v>135</v>
      </c>
      <c r="AC349" s="148">
        <v>135</v>
      </c>
      <c r="AD349" s="150">
        <f t="shared" si="18"/>
        <v>-14</v>
      </c>
      <c r="AE349" s="150"/>
      <c r="AF349" s="150"/>
      <c r="AG349" s="224"/>
      <c r="AI349" s="29"/>
    </row>
    <row r="350" spans="1:39" ht="14.1" customHeight="1">
      <c r="A350" s="136" t="s">
        <v>189</v>
      </c>
      <c r="B350" s="137"/>
      <c r="C350" s="137"/>
      <c r="D350" s="137"/>
      <c r="E350" s="138"/>
      <c r="F350" s="147">
        <v>245</v>
      </c>
      <c r="G350" s="148">
        <v>245</v>
      </c>
      <c r="H350" s="148">
        <v>245</v>
      </c>
      <c r="I350" s="148">
        <v>245</v>
      </c>
      <c r="J350" s="148">
        <v>245</v>
      </c>
      <c r="K350" s="150">
        <f t="shared" si="17"/>
        <v>-0.40000000000000568</v>
      </c>
      <c r="L350" s="150"/>
      <c r="M350" s="150"/>
      <c r="N350" s="150"/>
      <c r="O350" s="148">
        <v>114</v>
      </c>
      <c r="P350" s="148">
        <v>114</v>
      </c>
      <c r="Q350" s="148">
        <v>114</v>
      </c>
      <c r="R350" s="148">
        <v>114</v>
      </c>
      <c r="S350" s="148">
        <v>114</v>
      </c>
      <c r="T350" s="148">
        <v>131</v>
      </c>
      <c r="U350" s="148">
        <v>131</v>
      </c>
      <c r="V350" s="148">
        <v>131</v>
      </c>
      <c r="W350" s="148">
        <v>131</v>
      </c>
      <c r="X350" s="148">
        <v>131</v>
      </c>
      <c r="Y350" s="148">
        <v>86</v>
      </c>
      <c r="Z350" s="148">
        <v>86</v>
      </c>
      <c r="AA350" s="148">
        <v>86</v>
      </c>
      <c r="AB350" s="148">
        <v>86</v>
      </c>
      <c r="AC350" s="148">
        <v>86</v>
      </c>
      <c r="AD350" s="150">
        <f t="shared" si="18"/>
        <v>1.2000000000000028</v>
      </c>
      <c r="AE350" s="150"/>
      <c r="AF350" s="150"/>
      <c r="AG350" s="224"/>
      <c r="AI350" s="29"/>
      <c r="AM350" s="13"/>
    </row>
    <row r="351" spans="1:39" ht="14.1" customHeight="1">
      <c r="A351" s="136" t="s">
        <v>190</v>
      </c>
      <c r="B351" s="137"/>
      <c r="C351" s="137"/>
      <c r="D351" s="137"/>
      <c r="E351" s="138"/>
      <c r="F351" s="147">
        <v>325</v>
      </c>
      <c r="G351" s="148">
        <v>325</v>
      </c>
      <c r="H351" s="148">
        <v>325</v>
      </c>
      <c r="I351" s="148">
        <v>325</v>
      </c>
      <c r="J351" s="148">
        <v>325</v>
      </c>
      <c r="K351" s="150">
        <f t="shared" si="17"/>
        <v>0.59999999999999432</v>
      </c>
      <c r="L351" s="150"/>
      <c r="M351" s="150"/>
      <c r="N351" s="150"/>
      <c r="O351" s="148">
        <v>165</v>
      </c>
      <c r="P351" s="148">
        <v>165</v>
      </c>
      <c r="Q351" s="148">
        <v>165</v>
      </c>
      <c r="R351" s="148">
        <v>165</v>
      </c>
      <c r="S351" s="148">
        <v>165</v>
      </c>
      <c r="T351" s="148">
        <v>160</v>
      </c>
      <c r="U351" s="148">
        <v>160</v>
      </c>
      <c r="V351" s="148">
        <v>160</v>
      </c>
      <c r="W351" s="148">
        <v>160</v>
      </c>
      <c r="X351" s="148">
        <v>160</v>
      </c>
      <c r="Y351" s="148">
        <v>122</v>
      </c>
      <c r="Z351" s="148">
        <v>122</v>
      </c>
      <c r="AA351" s="148">
        <v>122</v>
      </c>
      <c r="AB351" s="148">
        <v>122</v>
      </c>
      <c r="AC351" s="148">
        <v>122</v>
      </c>
      <c r="AD351" s="150">
        <f t="shared" si="18"/>
        <v>-0.79999999999999716</v>
      </c>
      <c r="AE351" s="150"/>
      <c r="AF351" s="150"/>
      <c r="AG351" s="224"/>
      <c r="AI351" s="29"/>
    </row>
    <row r="352" spans="1:39" ht="14.1" customHeight="1">
      <c r="A352" s="136" t="s">
        <v>191</v>
      </c>
      <c r="B352" s="137"/>
      <c r="C352" s="137"/>
      <c r="D352" s="137"/>
      <c r="E352" s="138"/>
      <c r="F352" s="147">
        <v>257</v>
      </c>
      <c r="G352" s="148">
        <v>257</v>
      </c>
      <c r="H352" s="148">
        <v>257</v>
      </c>
      <c r="I352" s="148">
        <v>257</v>
      </c>
      <c r="J352" s="148">
        <v>257</v>
      </c>
      <c r="K352" s="150">
        <f t="shared" si="17"/>
        <v>3.6000000000000085</v>
      </c>
      <c r="L352" s="150"/>
      <c r="M352" s="150"/>
      <c r="N352" s="150"/>
      <c r="O352" s="148">
        <v>126</v>
      </c>
      <c r="P352" s="148">
        <v>126</v>
      </c>
      <c r="Q352" s="148">
        <v>126</v>
      </c>
      <c r="R352" s="148">
        <v>126</v>
      </c>
      <c r="S352" s="148">
        <v>126</v>
      </c>
      <c r="T352" s="148">
        <v>131</v>
      </c>
      <c r="U352" s="148">
        <v>131</v>
      </c>
      <c r="V352" s="148">
        <v>131</v>
      </c>
      <c r="W352" s="148">
        <v>131</v>
      </c>
      <c r="X352" s="148">
        <v>131</v>
      </c>
      <c r="Y352" s="148">
        <v>129</v>
      </c>
      <c r="Z352" s="148">
        <v>129</v>
      </c>
      <c r="AA352" s="148">
        <v>129</v>
      </c>
      <c r="AB352" s="148">
        <v>129</v>
      </c>
      <c r="AC352" s="148">
        <v>129</v>
      </c>
      <c r="AD352" s="150">
        <f t="shared" si="18"/>
        <v>7.5</v>
      </c>
      <c r="AE352" s="150"/>
      <c r="AF352" s="150"/>
      <c r="AG352" s="224"/>
      <c r="AI352" s="29"/>
    </row>
    <row r="353" spans="1:35" ht="14.1" customHeight="1">
      <c r="A353" s="136" t="s">
        <v>192</v>
      </c>
      <c r="B353" s="137"/>
      <c r="C353" s="137"/>
      <c r="D353" s="137"/>
      <c r="E353" s="138"/>
      <c r="F353" s="147">
        <v>230</v>
      </c>
      <c r="G353" s="148">
        <v>230</v>
      </c>
      <c r="H353" s="148">
        <v>230</v>
      </c>
      <c r="I353" s="148">
        <v>230</v>
      </c>
      <c r="J353" s="148">
        <v>230</v>
      </c>
      <c r="K353" s="150">
        <f t="shared" si="17"/>
        <v>-6.1000000000000085</v>
      </c>
      <c r="L353" s="150"/>
      <c r="M353" s="150"/>
      <c r="N353" s="150"/>
      <c r="O353" s="148">
        <v>109</v>
      </c>
      <c r="P353" s="148">
        <v>109</v>
      </c>
      <c r="Q353" s="148">
        <v>109</v>
      </c>
      <c r="R353" s="148">
        <v>109</v>
      </c>
      <c r="S353" s="148">
        <v>109</v>
      </c>
      <c r="T353" s="148">
        <v>121</v>
      </c>
      <c r="U353" s="148">
        <v>121</v>
      </c>
      <c r="V353" s="148">
        <v>121</v>
      </c>
      <c r="W353" s="148">
        <v>121</v>
      </c>
      <c r="X353" s="148">
        <v>121</v>
      </c>
      <c r="Y353" s="148">
        <v>107</v>
      </c>
      <c r="Z353" s="148">
        <v>107</v>
      </c>
      <c r="AA353" s="148">
        <v>107</v>
      </c>
      <c r="AB353" s="148">
        <v>107</v>
      </c>
      <c r="AC353" s="148">
        <v>107</v>
      </c>
      <c r="AD353" s="150">
        <f t="shared" si="18"/>
        <v>-3.6000000000000085</v>
      </c>
      <c r="AE353" s="150"/>
      <c r="AF353" s="150"/>
      <c r="AG353" s="224"/>
      <c r="AI353" s="29"/>
    </row>
    <row r="354" spans="1:35" ht="14.1" customHeight="1">
      <c r="A354" s="136" t="s">
        <v>193</v>
      </c>
      <c r="B354" s="137"/>
      <c r="C354" s="137"/>
      <c r="D354" s="137"/>
      <c r="E354" s="138"/>
      <c r="F354" s="147">
        <v>109</v>
      </c>
      <c r="G354" s="148">
        <v>109</v>
      </c>
      <c r="H354" s="148">
        <v>109</v>
      </c>
      <c r="I354" s="148">
        <v>109</v>
      </c>
      <c r="J354" s="148">
        <v>109</v>
      </c>
      <c r="K354" s="150">
        <f t="shared" si="17"/>
        <v>-6</v>
      </c>
      <c r="L354" s="150"/>
      <c r="M354" s="150"/>
      <c r="N354" s="150"/>
      <c r="O354" s="148">
        <v>47</v>
      </c>
      <c r="P354" s="148">
        <v>47</v>
      </c>
      <c r="Q354" s="148">
        <v>47</v>
      </c>
      <c r="R354" s="148">
        <v>47</v>
      </c>
      <c r="S354" s="148">
        <v>47</v>
      </c>
      <c r="T354" s="148">
        <v>62</v>
      </c>
      <c r="U354" s="148">
        <v>62</v>
      </c>
      <c r="V354" s="148">
        <v>62</v>
      </c>
      <c r="W354" s="148">
        <v>62</v>
      </c>
      <c r="X354" s="148">
        <v>62</v>
      </c>
      <c r="Y354" s="148">
        <v>43</v>
      </c>
      <c r="Z354" s="148">
        <v>43</v>
      </c>
      <c r="AA354" s="148">
        <v>43</v>
      </c>
      <c r="AB354" s="148">
        <v>43</v>
      </c>
      <c r="AC354" s="148">
        <v>43</v>
      </c>
      <c r="AD354" s="150">
        <f t="shared" si="18"/>
        <v>-2.2999999999999972</v>
      </c>
      <c r="AE354" s="150"/>
      <c r="AF354" s="150"/>
      <c r="AG354" s="224"/>
      <c r="AI354" s="29"/>
    </row>
    <row r="355" spans="1:35" ht="14.1" customHeight="1">
      <c r="A355" s="136" t="s">
        <v>194</v>
      </c>
      <c r="B355" s="137"/>
      <c r="C355" s="137"/>
      <c r="D355" s="137"/>
      <c r="E355" s="138"/>
      <c r="F355" s="147">
        <v>171</v>
      </c>
      <c r="G355" s="148">
        <v>171</v>
      </c>
      <c r="H355" s="148">
        <v>171</v>
      </c>
      <c r="I355" s="148">
        <v>171</v>
      </c>
      <c r="J355" s="148">
        <v>171</v>
      </c>
      <c r="K355" s="150">
        <f t="shared" si="17"/>
        <v>-1.2000000000000028</v>
      </c>
      <c r="L355" s="150"/>
      <c r="M355" s="150"/>
      <c r="N355" s="150"/>
      <c r="O355" s="148">
        <v>90</v>
      </c>
      <c r="P355" s="148">
        <v>90</v>
      </c>
      <c r="Q355" s="148">
        <v>90</v>
      </c>
      <c r="R355" s="148">
        <v>90</v>
      </c>
      <c r="S355" s="148">
        <v>90</v>
      </c>
      <c r="T355" s="148">
        <v>81</v>
      </c>
      <c r="U355" s="148">
        <v>81</v>
      </c>
      <c r="V355" s="148">
        <v>81</v>
      </c>
      <c r="W355" s="148">
        <v>81</v>
      </c>
      <c r="X355" s="148">
        <v>81</v>
      </c>
      <c r="Y355" s="148">
        <v>171</v>
      </c>
      <c r="Z355" s="148">
        <v>171</v>
      </c>
      <c r="AA355" s="148">
        <v>171</v>
      </c>
      <c r="AB355" s="148">
        <v>171</v>
      </c>
      <c r="AC355" s="148">
        <v>171</v>
      </c>
      <c r="AD355" s="150">
        <f t="shared" si="18"/>
        <v>-1.2000000000000028</v>
      </c>
      <c r="AE355" s="150"/>
      <c r="AF355" s="150"/>
      <c r="AG355" s="224"/>
      <c r="AI355" s="29"/>
    </row>
    <row r="356" spans="1:35" ht="14.1" customHeight="1">
      <c r="A356" s="136" t="s">
        <v>195</v>
      </c>
      <c r="B356" s="137"/>
      <c r="C356" s="137"/>
      <c r="D356" s="137"/>
      <c r="E356" s="138"/>
      <c r="F356" s="147">
        <v>52</v>
      </c>
      <c r="G356" s="148">
        <v>52</v>
      </c>
      <c r="H356" s="148">
        <v>52</v>
      </c>
      <c r="I356" s="148">
        <v>52</v>
      </c>
      <c r="J356" s="148">
        <v>52</v>
      </c>
      <c r="K356" s="150">
        <f t="shared" si="17"/>
        <v>-5.5</v>
      </c>
      <c r="L356" s="150"/>
      <c r="M356" s="150"/>
      <c r="N356" s="150"/>
      <c r="O356" s="148">
        <v>26</v>
      </c>
      <c r="P356" s="148">
        <v>26</v>
      </c>
      <c r="Q356" s="148">
        <v>26</v>
      </c>
      <c r="R356" s="148">
        <v>26</v>
      </c>
      <c r="S356" s="148">
        <v>26</v>
      </c>
      <c r="T356" s="148">
        <v>26</v>
      </c>
      <c r="U356" s="148">
        <v>26</v>
      </c>
      <c r="V356" s="148">
        <v>26</v>
      </c>
      <c r="W356" s="148">
        <v>26</v>
      </c>
      <c r="X356" s="148">
        <v>26</v>
      </c>
      <c r="Y356" s="148">
        <v>50</v>
      </c>
      <c r="Z356" s="148">
        <v>50</v>
      </c>
      <c r="AA356" s="148">
        <v>50</v>
      </c>
      <c r="AB356" s="148">
        <v>50</v>
      </c>
      <c r="AC356" s="148">
        <v>50</v>
      </c>
      <c r="AD356" s="150">
        <f t="shared" si="18"/>
        <v>-7.3999999999999915</v>
      </c>
      <c r="AE356" s="150"/>
      <c r="AF356" s="150"/>
      <c r="AG356" s="224"/>
      <c r="AI356" s="29"/>
    </row>
    <row r="357" spans="1:35" ht="14.1" customHeight="1">
      <c r="A357" s="136" t="s">
        <v>196</v>
      </c>
      <c r="B357" s="137"/>
      <c r="C357" s="137"/>
      <c r="D357" s="137"/>
      <c r="E357" s="138"/>
      <c r="F357" s="147">
        <v>18</v>
      </c>
      <c r="G357" s="148">
        <v>18</v>
      </c>
      <c r="H357" s="148">
        <v>18</v>
      </c>
      <c r="I357" s="148">
        <v>18</v>
      </c>
      <c r="J357" s="148">
        <v>18</v>
      </c>
      <c r="K357" s="150">
        <f t="shared" si="17"/>
        <v>-14.299999999999997</v>
      </c>
      <c r="L357" s="150"/>
      <c r="M357" s="150"/>
      <c r="N357" s="150"/>
      <c r="O357" s="148">
        <v>2</v>
      </c>
      <c r="P357" s="148">
        <v>2</v>
      </c>
      <c r="Q357" s="148">
        <v>2</v>
      </c>
      <c r="R357" s="148">
        <v>2</v>
      </c>
      <c r="S357" s="148">
        <v>2</v>
      </c>
      <c r="T357" s="148">
        <v>16</v>
      </c>
      <c r="U357" s="148">
        <v>16</v>
      </c>
      <c r="V357" s="148">
        <v>16</v>
      </c>
      <c r="W357" s="148">
        <v>16</v>
      </c>
      <c r="X357" s="148">
        <v>16</v>
      </c>
      <c r="Y357" s="148">
        <v>18</v>
      </c>
      <c r="Z357" s="148">
        <v>18</v>
      </c>
      <c r="AA357" s="148">
        <v>18</v>
      </c>
      <c r="AB357" s="148">
        <v>18</v>
      </c>
      <c r="AC357" s="148">
        <v>18</v>
      </c>
      <c r="AD357" s="150">
        <f t="shared" si="18"/>
        <v>-14.299999999999997</v>
      </c>
      <c r="AE357" s="150"/>
      <c r="AF357" s="150"/>
      <c r="AG357" s="224"/>
      <c r="AI357" s="29"/>
    </row>
    <row r="358" spans="1:35" ht="14.1" customHeight="1">
      <c r="A358" s="136" t="s">
        <v>197</v>
      </c>
      <c r="B358" s="137"/>
      <c r="C358" s="137"/>
      <c r="D358" s="137"/>
      <c r="E358" s="138"/>
      <c r="F358" s="147">
        <v>11</v>
      </c>
      <c r="G358" s="148">
        <v>11</v>
      </c>
      <c r="H358" s="148">
        <v>11</v>
      </c>
      <c r="I358" s="148">
        <v>11</v>
      </c>
      <c r="J358" s="148">
        <v>11</v>
      </c>
      <c r="K358" s="150">
        <f>ROUND(F358/F303,3)*100-100</f>
        <v>37.5</v>
      </c>
      <c r="L358" s="150"/>
      <c r="M358" s="150"/>
      <c r="N358" s="150"/>
      <c r="O358" s="148">
        <v>4</v>
      </c>
      <c r="P358" s="148">
        <v>4</v>
      </c>
      <c r="Q358" s="148">
        <v>4</v>
      </c>
      <c r="R358" s="148">
        <v>4</v>
      </c>
      <c r="S358" s="148">
        <v>4</v>
      </c>
      <c r="T358" s="148">
        <v>7</v>
      </c>
      <c r="U358" s="148">
        <v>7</v>
      </c>
      <c r="V358" s="148">
        <v>7</v>
      </c>
      <c r="W358" s="148">
        <v>7</v>
      </c>
      <c r="X358" s="148">
        <v>7</v>
      </c>
      <c r="Y358" s="148">
        <v>11</v>
      </c>
      <c r="Z358" s="148">
        <v>11</v>
      </c>
      <c r="AA358" s="148">
        <v>11</v>
      </c>
      <c r="AB358" s="148">
        <v>11</v>
      </c>
      <c r="AC358" s="148">
        <v>11</v>
      </c>
      <c r="AD358" s="150">
        <f t="shared" si="18"/>
        <v>37.5</v>
      </c>
      <c r="AE358" s="150"/>
      <c r="AF358" s="150"/>
      <c r="AG358" s="224"/>
      <c r="AI358" s="29"/>
    </row>
    <row r="359" spans="1:35" ht="13.5" customHeight="1">
      <c r="A359" s="136" t="s">
        <v>198</v>
      </c>
      <c r="B359" s="137"/>
      <c r="C359" s="137"/>
      <c r="D359" s="137"/>
      <c r="E359" s="138"/>
      <c r="F359" s="147">
        <v>10</v>
      </c>
      <c r="G359" s="148">
        <v>10</v>
      </c>
      <c r="H359" s="148">
        <v>10</v>
      </c>
      <c r="I359" s="148">
        <v>10</v>
      </c>
      <c r="J359" s="148">
        <v>10</v>
      </c>
      <c r="K359" s="150">
        <f>ROUND(F359/F304,3)*100-100</f>
        <v>-9.0999999999999943</v>
      </c>
      <c r="L359" s="150"/>
      <c r="M359" s="150"/>
      <c r="N359" s="150"/>
      <c r="O359" s="148">
        <v>3</v>
      </c>
      <c r="P359" s="148">
        <v>3</v>
      </c>
      <c r="Q359" s="148">
        <v>3</v>
      </c>
      <c r="R359" s="148">
        <v>3</v>
      </c>
      <c r="S359" s="148">
        <v>3</v>
      </c>
      <c r="T359" s="148">
        <v>7</v>
      </c>
      <c r="U359" s="148">
        <v>7</v>
      </c>
      <c r="V359" s="148">
        <v>7</v>
      </c>
      <c r="W359" s="148">
        <v>7</v>
      </c>
      <c r="X359" s="148">
        <v>7</v>
      </c>
      <c r="Y359" s="148">
        <v>10</v>
      </c>
      <c r="Z359" s="148">
        <v>10</v>
      </c>
      <c r="AA359" s="148">
        <v>10</v>
      </c>
      <c r="AB359" s="148">
        <v>10</v>
      </c>
      <c r="AC359" s="148">
        <v>10</v>
      </c>
      <c r="AD359" s="150">
        <f>ROUND(Y359/Y304,3)*100-100</f>
        <v>-9.0999999999999943</v>
      </c>
      <c r="AE359" s="150"/>
      <c r="AF359" s="150"/>
      <c r="AG359" s="224"/>
      <c r="AH359" s="75"/>
    </row>
    <row r="360" spans="1:35" ht="15.95" customHeight="1">
      <c r="A360" s="112" t="s">
        <v>294</v>
      </c>
      <c r="B360" s="113"/>
      <c r="C360" s="113"/>
      <c r="D360" s="113"/>
      <c r="E360" s="114"/>
      <c r="F360" s="140">
        <v>12</v>
      </c>
      <c r="G360" s="141">
        <v>12</v>
      </c>
      <c r="H360" s="141">
        <v>12</v>
      </c>
      <c r="I360" s="141">
        <v>12</v>
      </c>
      <c r="J360" s="141">
        <v>12</v>
      </c>
      <c r="K360" s="108">
        <f>ROUND(F360/F305,3)*100-100</f>
        <v>-7.6999999999999886</v>
      </c>
      <c r="L360" s="108"/>
      <c r="M360" s="108"/>
      <c r="N360" s="108"/>
      <c r="O360" s="117" t="s">
        <v>334</v>
      </c>
      <c r="P360" s="117"/>
      <c r="Q360" s="117"/>
      <c r="R360" s="117"/>
      <c r="S360" s="117"/>
      <c r="T360" s="141">
        <v>12</v>
      </c>
      <c r="U360" s="141">
        <v>12</v>
      </c>
      <c r="V360" s="141">
        <v>12</v>
      </c>
      <c r="W360" s="141">
        <v>12</v>
      </c>
      <c r="X360" s="141">
        <v>12</v>
      </c>
      <c r="Y360" s="141">
        <v>12</v>
      </c>
      <c r="Z360" s="141">
        <v>12</v>
      </c>
      <c r="AA360" s="141">
        <v>12</v>
      </c>
      <c r="AB360" s="141">
        <v>12</v>
      </c>
      <c r="AC360" s="141">
        <v>12</v>
      </c>
      <c r="AD360" s="133">
        <f>ROUND(Y360/Y305,3)*100-100</f>
        <v>-7.6999999999999886</v>
      </c>
      <c r="AE360" s="133"/>
      <c r="AF360" s="133"/>
      <c r="AG360" s="134"/>
      <c r="AH360" s="75"/>
    </row>
    <row r="361" spans="1:35" s="10" customFormat="1" ht="20.100000000000001" customHeight="1">
      <c r="A361" s="42"/>
      <c r="B361" s="43"/>
      <c r="C361" s="44"/>
      <c r="D361" s="44"/>
      <c r="E361" s="30"/>
      <c r="F361" s="34"/>
      <c r="G361" s="34"/>
      <c r="H361" s="34"/>
      <c r="I361" s="34"/>
      <c r="J361" s="35"/>
      <c r="K361" s="33"/>
      <c r="L361" s="33"/>
      <c r="M361" s="33"/>
      <c r="N361" s="32"/>
      <c r="O361" s="31"/>
      <c r="P361" s="31"/>
      <c r="Q361" s="31"/>
      <c r="R361" s="31"/>
      <c r="S361" s="28"/>
      <c r="T361" s="31"/>
      <c r="U361" s="31"/>
      <c r="V361" s="31"/>
      <c r="W361" s="31"/>
      <c r="X361" s="4"/>
      <c r="Y361" s="4"/>
      <c r="Z361" s="4"/>
      <c r="AA361" s="4"/>
      <c r="AB361" s="4"/>
      <c r="AC361" s="4"/>
      <c r="AD361" s="76"/>
      <c r="AE361" s="76"/>
      <c r="AF361" s="76"/>
      <c r="AG361" s="77" t="s">
        <v>221</v>
      </c>
      <c r="AH361" s="75"/>
    </row>
    <row r="362" spans="1:35" s="10" customFormat="1" ht="15.95" customHeight="1">
      <c r="A362" s="30"/>
      <c r="B362" s="30"/>
      <c r="C362" s="30"/>
      <c r="D362" s="30"/>
      <c r="E362" s="30"/>
      <c r="F362" s="31"/>
      <c r="G362" s="31"/>
      <c r="H362" s="31"/>
      <c r="I362" s="31"/>
      <c r="J362" s="32"/>
      <c r="K362" s="33"/>
      <c r="L362" s="33"/>
      <c r="M362" s="33"/>
      <c r="N362" s="32"/>
      <c r="O362" s="31"/>
      <c r="P362" s="31"/>
      <c r="Q362" s="31"/>
      <c r="R362" s="31"/>
      <c r="S362" s="28"/>
      <c r="T362" s="31"/>
      <c r="U362" s="31"/>
      <c r="V362" s="31"/>
      <c r="W362" s="31"/>
      <c r="X362" s="4"/>
      <c r="Y362" s="4"/>
      <c r="Z362" s="4"/>
      <c r="AA362" s="4"/>
      <c r="AB362" s="4"/>
      <c r="AC362" s="4"/>
      <c r="AD362" s="76"/>
      <c r="AE362" s="76"/>
      <c r="AF362" s="76"/>
      <c r="AG362" s="76"/>
      <c r="AH362" s="75"/>
    </row>
    <row r="363" spans="1:35" s="10" customFormat="1" ht="15.95" customHeight="1">
      <c r="A363" s="73" t="s">
        <v>64</v>
      </c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75"/>
      <c r="AE363" s="75"/>
      <c r="AF363" s="75"/>
      <c r="AG363" s="75"/>
      <c r="AH363" s="75"/>
    </row>
    <row r="364" spans="1:35" s="10" customFormat="1" ht="15.95" customHeight="1">
      <c r="A364" s="1"/>
      <c r="B364" s="1" t="s">
        <v>332</v>
      </c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78"/>
      <c r="AE364" s="78"/>
      <c r="AF364" s="78"/>
      <c r="AG364" s="79" t="s">
        <v>65</v>
      </c>
      <c r="AH364" s="75"/>
    </row>
    <row r="365" spans="1:35" s="10" customFormat="1" ht="15.95" customHeight="1">
      <c r="A365" s="377" t="s">
        <v>66</v>
      </c>
      <c r="B365" s="313"/>
      <c r="C365" s="313"/>
      <c r="D365" s="313"/>
      <c r="E365" s="313" t="s">
        <v>40</v>
      </c>
      <c r="F365" s="313"/>
      <c r="G365" s="313"/>
      <c r="H365" s="313"/>
      <c r="I365" s="313" t="s">
        <v>41</v>
      </c>
      <c r="J365" s="313"/>
      <c r="K365" s="313"/>
      <c r="L365" s="313"/>
      <c r="M365" s="313" t="s">
        <v>42</v>
      </c>
      <c r="N365" s="313"/>
      <c r="O365" s="313"/>
      <c r="P365" s="367"/>
      <c r="Q365" s="20"/>
      <c r="R365" s="377" t="s">
        <v>66</v>
      </c>
      <c r="S365" s="313"/>
      <c r="T365" s="313"/>
      <c r="U365" s="313"/>
      <c r="V365" s="313" t="s">
        <v>40</v>
      </c>
      <c r="W365" s="313"/>
      <c r="X365" s="313"/>
      <c r="Y365" s="313"/>
      <c r="Z365" s="313" t="s">
        <v>41</v>
      </c>
      <c r="AA365" s="313"/>
      <c r="AB365" s="313"/>
      <c r="AC365" s="313"/>
      <c r="AD365" s="387" t="s">
        <v>42</v>
      </c>
      <c r="AE365" s="387"/>
      <c r="AF365" s="387"/>
      <c r="AG365" s="388"/>
      <c r="AH365" s="75"/>
    </row>
    <row r="366" spans="1:35" s="10" customFormat="1" ht="15.95" customHeight="1">
      <c r="A366" s="151" t="s">
        <v>229</v>
      </c>
      <c r="B366" s="152"/>
      <c r="C366" s="152"/>
      <c r="D366" s="152"/>
      <c r="E366" s="378">
        <f>E367+E373+E379+E385+E391+E397+E403+E409+V367+V373+V379+V385+V391+V397+V403+V409+E418+E424+V418+V424+V430</f>
        <v>70217</v>
      </c>
      <c r="F366" s="256"/>
      <c r="G366" s="256"/>
      <c r="H366" s="256"/>
      <c r="I366" s="256">
        <f>I367+I373+I379+I385+I391+I397+I403+I409+Z367+Z373+Z379+Z385+Z391+Z397+Z403+Z409+I418+I424+Z418+Z424+Z430</f>
        <v>34253</v>
      </c>
      <c r="J366" s="256"/>
      <c r="K366" s="256"/>
      <c r="L366" s="256"/>
      <c r="M366" s="256">
        <f>M367+M373+M379+M385+M391+M397+M403+M409+AD367+AD373+AD379+AD385+AD391+AD397+AD403+AD409+M418+M424+AD418+AD424+AD430</f>
        <v>35964</v>
      </c>
      <c r="N366" s="256"/>
      <c r="O366" s="256"/>
      <c r="P366" s="256"/>
      <c r="Q366" s="21"/>
      <c r="R366" s="382"/>
      <c r="S366" s="383"/>
      <c r="T366" s="383"/>
      <c r="U366" s="384"/>
      <c r="V366" s="380"/>
      <c r="W366" s="381"/>
      <c r="X366" s="381"/>
      <c r="Y366" s="381"/>
      <c r="Z366" s="381"/>
      <c r="AA366" s="381"/>
      <c r="AB366" s="381"/>
      <c r="AC366" s="381"/>
      <c r="AD366" s="389"/>
      <c r="AE366" s="389"/>
      <c r="AF366" s="389"/>
      <c r="AG366" s="390"/>
      <c r="AH366" s="75"/>
    </row>
    <row r="367" spans="1:35" s="10" customFormat="1" ht="15.95" customHeight="1">
      <c r="A367" s="149" t="s">
        <v>67</v>
      </c>
      <c r="B367" s="110"/>
      <c r="C367" s="110"/>
      <c r="D367" s="110"/>
      <c r="E367" s="145">
        <f>SUM(E368:H372)</f>
        <v>3143</v>
      </c>
      <c r="F367" s="146"/>
      <c r="G367" s="146"/>
      <c r="H367" s="146"/>
      <c r="I367" s="146">
        <f>SUM(L368:L372)</f>
        <v>1600</v>
      </c>
      <c r="J367" s="146"/>
      <c r="K367" s="146"/>
      <c r="L367" s="146"/>
      <c r="M367" s="146">
        <f>SUM(P368:P372)</f>
        <v>1543</v>
      </c>
      <c r="N367" s="146"/>
      <c r="O367" s="146"/>
      <c r="P367" s="255"/>
      <c r="Q367" s="20"/>
      <c r="R367" s="149" t="s">
        <v>68</v>
      </c>
      <c r="S367" s="110"/>
      <c r="T367" s="110"/>
      <c r="U367" s="111"/>
      <c r="V367" s="254">
        <f>SUM(V368:Y372)</f>
        <v>5330</v>
      </c>
      <c r="W367" s="253"/>
      <c r="X367" s="253"/>
      <c r="Y367" s="253"/>
      <c r="Z367" s="253">
        <f>SUM(AC368:AC372)</f>
        <v>2649</v>
      </c>
      <c r="AA367" s="253"/>
      <c r="AB367" s="253"/>
      <c r="AC367" s="253"/>
      <c r="AD367" s="251">
        <f>SUM(AG368:AG372)</f>
        <v>2681</v>
      </c>
      <c r="AE367" s="251"/>
      <c r="AF367" s="251"/>
      <c r="AG367" s="252"/>
      <c r="AH367" s="75"/>
    </row>
    <row r="368" spans="1:35" s="10" customFormat="1" ht="15.95" customHeight="1">
      <c r="A368" s="149">
        <v>0</v>
      </c>
      <c r="B368" s="110"/>
      <c r="C368" s="110"/>
      <c r="D368" s="110"/>
      <c r="E368" s="145">
        <f>I368+M368</f>
        <v>568</v>
      </c>
      <c r="F368" s="146"/>
      <c r="G368" s="146"/>
      <c r="H368" s="146"/>
      <c r="I368" s="146">
        <v>287</v>
      </c>
      <c r="J368" s="146">
        <v>287</v>
      </c>
      <c r="K368" s="146">
        <v>287</v>
      </c>
      <c r="L368" s="146">
        <v>287</v>
      </c>
      <c r="M368" s="146">
        <v>281</v>
      </c>
      <c r="N368" s="146">
        <v>281</v>
      </c>
      <c r="O368" s="146">
        <v>281</v>
      </c>
      <c r="P368" s="255">
        <v>281</v>
      </c>
      <c r="Q368" s="20"/>
      <c r="R368" s="149">
        <v>40</v>
      </c>
      <c r="S368" s="110"/>
      <c r="T368" s="110"/>
      <c r="U368" s="111"/>
      <c r="V368" s="254">
        <f>Z368+AD368</f>
        <v>974</v>
      </c>
      <c r="W368" s="253"/>
      <c r="X368" s="253"/>
      <c r="Y368" s="253"/>
      <c r="Z368" s="253">
        <v>503</v>
      </c>
      <c r="AA368" s="253">
        <v>503</v>
      </c>
      <c r="AB368" s="253">
        <v>503</v>
      </c>
      <c r="AC368" s="253">
        <v>503</v>
      </c>
      <c r="AD368" s="251">
        <v>471</v>
      </c>
      <c r="AE368" s="251">
        <v>471</v>
      </c>
      <c r="AF368" s="251">
        <v>471</v>
      </c>
      <c r="AG368" s="252">
        <v>471</v>
      </c>
      <c r="AH368" s="75"/>
    </row>
    <row r="369" spans="1:34" s="10" customFormat="1" ht="15.95" customHeight="1">
      <c r="A369" s="149">
        <v>1</v>
      </c>
      <c r="B369" s="110"/>
      <c r="C369" s="110"/>
      <c r="D369" s="110"/>
      <c r="E369" s="145">
        <f>I369+M369</f>
        <v>564</v>
      </c>
      <c r="F369" s="146"/>
      <c r="G369" s="146"/>
      <c r="H369" s="146"/>
      <c r="I369" s="146">
        <v>273</v>
      </c>
      <c r="J369" s="146">
        <v>273</v>
      </c>
      <c r="K369" s="146">
        <v>273</v>
      </c>
      <c r="L369" s="146">
        <v>273</v>
      </c>
      <c r="M369" s="146">
        <v>291</v>
      </c>
      <c r="N369" s="146">
        <v>291</v>
      </c>
      <c r="O369" s="146">
        <v>291</v>
      </c>
      <c r="P369" s="255">
        <v>291</v>
      </c>
      <c r="Q369" s="20"/>
      <c r="R369" s="149">
        <v>41</v>
      </c>
      <c r="S369" s="110"/>
      <c r="T369" s="110"/>
      <c r="U369" s="110"/>
      <c r="V369" s="254">
        <f>Z369+AD369</f>
        <v>1002</v>
      </c>
      <c r="W369" s="253"/>
      <c r="X369" s="253"/>
      <c r="Y369" s="253"/>
      <c r="Z369" s="253">
        <v>494</v>
      </c>
      <c r="AA369" s="253">
        <v>494</v>
      </c>
      <c r="AB369" s="253">
        <v>494</v>
      </c>
      <c r="AC369" s="253">
        <v>494</v>
      </c>
      <c r="AD369" s="251">
        <v>508</v>
      </c>
      <c r="AE369" s="251">
        <v>508</v>
      </c>
      <c r="AF369" s="251">
        <v>508</v>
      </c>
      <c r="AG369" s="252">
        <v>508</v>
      </c>
      <c r="AH369" s="75"/>
    </row>
    <row r="370" spans="1:34" s="10" customFormat="1" ht="15.95" customHeight="1">
      <c r="A370" s="149">
        <v>2</v>
      </c>
      <c r="B370" s="110"/>
      <c r="C370" s="110"/>
      <c r="D370" s="110"/>
      <c r="E370" s="145">
        <f>I370+M370</f>
        <v>623</v>
      </c>
      <c r="F370" s="146"/>
      <c r="G370" s="146"/>
      <c r="H370" s="146"/>
      <c r="I370" s="146">
        <v>329</v>
      </c>
      <c r="J370" s="146">
        <v>329</v>
      </c>
      <c r="K370" s="146">
        <v>329</v>
      </c>
      <c r="L370" s="146">
        <v>329</v>
      </c>
      <c r="M370" s="146">
        <v>294</v>
      </c>
      <c r="N370" s="146">
        <v>294</v>
      </c>
      <c r="O370" s="146">
        <v>294</v>
      </c>
      <c r="P370" s="255">
        <v>294</v>
      </c>
      <c r="Q370" s="20"/>
      <c r="R370" s="149">
        <v>42</v>
      </c>
      <c r="S370" s="110"/>
      <c r="T370" s="110"/>
      <c r="U370" s="110"/>
      <c r="V370" s="254">
        <f>Z370+AD370</f>
        <v>1040</v>
      </c>
      <c r="W370" s="253"/>
      <c r="X370" s="253"/>
      <c r="Y370" s="253"/>
      <c r="Z370" s="253">
        <v>490</v>
      </c>
      <c r="AA370" s="253">
        <v>490</v>
      </c>
      <c r="AB370" s="253">
        <v>490</v>
      </c>
      <c r="AC370" s="253">
        <v>490</v>
      </c>
      <c r="AD370" s="251">
        <v>550</v>
      </c>
      <c r="AE370" s="251">
        <v>550</v>
      </c>
      <c r="AF370" s="251">
        <v>550</v>
      </c>
      <c r="AG370" s="252">
        <v>550</v>
      </c>
      <c r="AH370" s="75"/>
    </row>
    <row r="371" spans="1:34" s="10" customFormat="1" ht="15.95" customHeight="1">
      <c r="A371" s="149">
        <v>3</v>
      </c>
      <c r="B371" s="110"/>
      <c r="C371" s="110"/>
      <c r="D371" s="110"/>
      <c r="E371" s="145">
        <f>I371+M371</f>
        <v>711</v>
      </c>
      <c r="F371" s="146"/>
      <c r="G371" s="146"/>
      <c r="H371" s="146"/>
      <c r="I371" s="146">
        <v>367</v>
      </c>
      <c r="J371" s="146">
        <v>367</v>
      </c>
      <c r="K371" s="146">
        <v>367</v>
      </c>
      <c r="L371" s="146">
        <v>367</v>
      </c>
      <c r="M371" s="146">
        <v>344</v>
      </c>
      <c r="N371" s="146">
        <v>344</v>
      </c>
      <c r="O371" s="146">
        <v>344</v>
      </c>
      <c r="P371" s="255">
        <v>344</v>
      </c>
      <c r="Q371" s="20"/>
      <c r="R371" s="149">
        <v>43</v>
      </c>
      <c r="S371" s="110"/>
      <c r="T371" s="110"/>
      <c r="U371" s="110"/>
      <c r="V371" s="254">
        <f>Z371+AD371</f>
        <v>1149</v>
      </c>
      <c r="W371" s="253"/>
      <c r="X371" s="253"/>
      <c r="Y371" s="253"/>
      <c r="Z371" s="253">
        <v>573</v>
      </c>
      <c r="AA371" s="253">
        <v>573</v>
      </c>
      <c r="AB371" s="253">
        <v>573</v>
      </c>
      <c r="AC371" s="253">
        <v>573</v>
      </c>
      <c r="AD371" s="251">
        <v>576</v>
      </c>
      <c r="AE371" s="251">
        <v>576</v>
      </c>
      <c r="AF371" s="251">
        <v>576</v>
      </c>
      <c r="AG371" s="252">
        <v>576</v>
      </c>
      <c r="AH371" s="75"/>
    </row>
    <row r="372" spans="1:34" s="10" customFormat="1" ht="15.95" customHeight="1">
      <c r="A372" s="149">
        <v>4</v>
      </c>
      <c r="B372" s="110"/>
      <c r="C372" s="110"/>
      <c r="D372" s="110"/>
      <c r="E372" s="145">
        <f>I372+M372</f>
        <v>677</v>
      </c>
      <c r="F372" s="146"/>
      <c r="G372" s="146"/>
      <c r="H372" s="146"/>
      <c r="I372" s="146">
        <v>344</v>
      </c>
      <c r="J372" s="146">
        <v>344</v>
      </c>
      <c r="K372" s="146">
        <v>344</v>
      </c>
      <c r="L372" s="146">
        <v>344</v>
      </c>
      <c r="M372" s="146">
        <v>333</v>
      </c>
      <c r="N372" s="146">
        <v>333</v>
      </c>
      <c r="O372" s="146">
        <v>333</v>
      </c>
      <c r="P372" s="255">
        <v>333</v>
      </c>
      <c r="Q372" s="20"/>
      <c r="R372" s="149">
        <v>44</v>
      </c>
      <c r="S372" s="110"/>
      <c r="T372" s="110"/>
      <c r="U372" s="110"/>
      <c r="V372" s="254">
        <f>Z372+AD372</f>
        <v>1165</v>
      </c>
      <c r="W372" s="253"/>
      <c r="X372" s="253"/>
      <c r="Y372" s="253"/>
      <c r="Z372" s="253">
        <v>589</v>
      </c>
      <c r="AA372" s="253">
        <v>589</v>
      </c>
      <c r="AB372" s="253">
        <v>589</v>
      </c>
      <c r="AC372" s="253">
        <v>589</v>
      </c>
      <c r="AD372" s="251">
        <v>576</v>
      </c>
      <c r="AE372" s="251">
        <v>576</v>
      </c>
      <c r="AF372" s="251">
        <v>576</v>
      </c>
      <c r="AG372" s="252">
        <v>576</v>
      </c>
      <c r="AH372" s="75"/>
    </row>
    <row r="373" spans="1:34" s="10" customFormat="1" ht="15.95" customHeight="1">
      <c r="A373" s="149" t="s">
        <v>69</v>
      </c>
      <c r="B373" s="110"/>
      <c r="C373" s="110"/>
      <c r="D373" s="110"/>
      <c r="E373" s="145">
        <f>SUM(E374:H378)</f>
        <v>3740</v>
      </c>
      <c r="F373" s="146"/>
      <c r="G373" s="146"/>
      <c r="H373" s="146"/>
      <c r="I373" s="146">
        <f>SUM(L374:L378)</f>
        <v>1928</v>
      </c>
      <c r="J373" s="146"/>
      <c r="K373" s="146"/>
      <c r="L373" s="146"/>
      <c r="M373" s="146">
        <f>SUM(P374:P378)</f>
        <v>1812</v>
      </c>
      <c r="N373" s="146"/>
      <c r="O373" s="146"/>
      <c r="P373" s="255"/>
      <c r="Q373" s="20"/>
      <c r="R373" s="149" t="s">
        <v>70</v>
      </c>
      <c r="S373" s="110"/>
      <c r="T373" s="110"/>
      <c r="U373" s="110"/>
      <c r="V373" s="254">
        <f>SUM(V374:Y378)</f>
        <v>6335</v>
      </c>
      <c r="W373" s="253"/>
      <c r="X373" s="253"/>
      <c r="Y373" s="253"/>
      <c r="Z373" s="253">
        <f>SUM(AC374:AC378)</f>
        <v>3141</v>
      </c>
      <c r="AA373" s="253"/>
      <c r="AB373" s="253"/>
      <c r="AC373" s="253"/>
      <c r="AD373" s="251">
        <f>SUM(AG374:AG378)</f>
        <v>3194</v>
      </c>
      <c r="AE373" s="251"/>
      <c r="AF373" s="251"/>
      <c r="AG373" s="252"/>
      <c r="AH373" s="75"/>
    </row>
    <row r="374" spans="1:34" s="10" customFormat="1" ht="15.95" customHeight="1">
      <c r="A374" s="149">
        <v>5</v>
      </c>
      <c r="B374" s="110"/>
      <c r="C374" s="110"/>
      <c r="D374" s="110"/>
      <c r="E374" s="145">
        <f>I374+M374</f>
        <v>723</v>
      </c>
      <c r="F374" s="146"/>
      <c r="G374" s="146"/>
      <c r="H374" s="146"/>
      <c r="I374" s="146">
        <v>373</v>
      </c>
      <c r="J374" s="146">
        <v>373</v>
      </c>
      <c r="K374" s="146">
        <v>373</v>
      </c>
      <c r="L374" s="146">
        <v>373</v>
      </c>
      <c r="M374" s="146">
        <v>350</v>
      </c>
      <c r="N374" s="146">
        <v>350</v>
      </c>
      <c r="O374" s="146">
        <v>350</v>
      </c>
      <c r="P374" s="255">
        <v>350</v>
      </c>
      <c r="Q374" s="20"/>
      <c r="R374" s="149">
        <v>45</v>
      </c>
      <c r="S374" s="110"/>
      <c r="T374" s="110"/>
      <c r="U374" s="110"/>
      <c r="V374" s="254">
        <f>Z374+AD374</f>
        <v>1272</v>
      </c>
      <c r="W374" s="253"/>
      <c r="X374" s="253"/>
      <c r="Y374" s="253"/>
      <c r="Z374" s="253">
        <v>624</v>
      </c>
      <c r="AA374" s="253">
        <v>624</v>
      </c>
      <c r="AB374" s="253">
        <v>624</v>
      </c>
      <c r="AC374" s="253">
        <v>624</v>
      </c>
      <c r="AD374" s="251">
        <v>648</v>
      </c>
      <c r="AE374" s="251">
        <v>648</v>
      </c>
      <c r="AF374" s="251">
        <v>648</v>
      </c>
      <c r="AG374" s="252">
        <v>648</v>
      </c>
      <c r="AH374" s="75"/>
    </row>
    <row r="375" spans="1:34" s="10" customFormat="1" ht="15.95" customHeight="1">
      <c r="A375" s="149">
        <v>6</v>
      </c>
      <c r="B375" s="110"/>
      <c r="C375" s="110"/>
      <c r="D375" s="110"/>
      <c r="E375" s="145">
        <f>I375+M375</f>
        <v>726</v>
      </c>
      <c r="F375" s="146"/>
      <c r="G375" s="146"/>
      <c r="H375" s="146"/>
      <c r="I375" s="146">
        <v>352</v>
      </c>
      <c r="J375" s="146">
        <v>352</v>
      </c>
      <c r="K375" s="146">
        <v>352</v>
      </c>
      <c r="L375" s="146">
        <v>352</v>
      </c>
      <c r="M375" s="146">
        <v>374</v>
      </c>
      <c r="N375" s="146">
        <v>374</v>
      </c>
      <c r="O375" s="146">
        <v>374</v>
      </c>
      <c r="P375" s="255">
        <v>374</v>
      </c>
      <c r="Q375" s="20"/>
      <c r="R375" s="149">
        <v>46</v>
      </c>
      <c r="S375" s="110"/>
      <c r="T375" s="110"/>
      <c r="U375" s="110"/>
      <c r="V375" s="254">
        <f>Z375+AD375</f>
        <v>1357</v>
      </c>
      <c r="W375" s="253"/>
      <c r="X375" s="253"/>
      <c r="Y375" s="253"/>
      <c r="Z375" s="253">
        <v>664</v>
      </c>
      <c r="AA375" s="253">
        <v>664</v>
      </c>
      <c r="AB375" s="253">
        <v>664</v>
      </c>
      <c r="AC375" s="253">
        <v>664</v>
      </c>
      <c r="AD375" s="251">
        <v>693</v>
      </c>
      <c r="AE375" s="251">
        <v>693</v>
      </c>
      <c r="AF375" s="251">
        <v>693</v>
      </c>
      <c r="AG375" s="252">
        <v>693</v>
      </c>
      <c r="AH375" s="75"/>
    </row>
    <row r="376" spans="1:34" s="10" customFormat="1" ht="15.95" customHeight="1">
      <c r="A376" s="149">
        <v>7</v>
      </c>
      <c r="B376" s="110"/>
      <c r="C376" s="110"/>
      <c r="D376" s="110"/>
      <c r="E376" s="145">
        <f>I376+M376</f>
        <v>733</v>
      </c>
      <c r="F376" s="146"/>
      <c r="G376" s="146"/>
      <c r="H376" s="146"/>
      <c r="I376" s="146">
        <v>392</v>
      </c>
      <c r="J376" s="146">
        <v>392</v>
      </c>
      <c r="K376" s="146">
        <v>392</v>
      </c>
      <c r="L376" s="146">
        <v>392</v>
      </c>
      <c r="M376" s="146">
        <v>341</v>
      </c>
      <c r="N376" s="146">
        <v>341</v>
      </c>
      <c r="O376" s="146">
        <v>341</v>
      </c>
      <c r="P376" s="255">
        <v>341</v>
      </c>
      <c r="Q376" s="20"/>
      <c r="R376" s="149">
        <v>47</v>
      </c>
      <c r="S376" s="110"/>
      <c r="T376" s="110"/>
      <c r="U376" s="110"/>
      <c r="V376" s="254">
        <f>Z376+AD376</f>
        <v>1341</v>
      </c>
      <c r="W376" s="253"/>
      <c r="X376" s="253"/>
      <c r="Y376" s="253"/>
      <c r="Z376" s="253">
        <v>671</v>
      </c>
      <c r="AA376" s="253">
        <v>671</v>
      </c>
      <c r="AB376" s="253">
        <v>671</v>
      </c>
      <c r="AC376" s="253">
        <v>671</v>
      </c>
      <c r="AD376" s="251">
        <v>670</v>
      </c>
      <c r="AE376" s="251">
        <v>670</v>
      </c>
      <c r="AF376" s="251">
        <v>670</v>
      </c>
      <c r="AG376" s="252">
        <v>670</v>
      </c>
      <c r="AH376" s="75"/>
    </row>
    <row r="377" spans="1:34" s="10" customFormat="1" ht="15.95" customHeight="1">
      <c r="A377" s="149">
        <v>8</v>
      </c>
      <c r="B377" s="110"/>
      <c r="C377" s="110"/>
      <c r="D377" s="110"/>
      <c r="E377" s="145">
        <f>I377+M377</f>
        <v>789</v>
      </c>
      <c r="F377" s="146"/>
      <c r="G377" s="146"/>
      <c r="H377" s="146"/>
      <c r="I377" s="146">
        <v>410</v>
      </c>
      <c r="J377" s="146">
        <v>410</v>
      </c>
      <c r="K377" s="146">
        <v>410</v>
      </c>
      <c r="L377" s="146">
        <v>410</v>
      </c>
      <c r="M377" s="146">
        <v>379</v>
      </c>
      <c r="N377" s="146">
        <v>379</v>
      </c>
      <c r="O377" s="146">
        <v>379</v>
      </c>
      <c r="P377" s="255">
        <v>379</v>
      </c>
      <c r="Q377" s="20"/>
      <c r="R377" s="149">
        <v>48</v>
      </c>
      <c r="S377" s="110"/>
      <c r="T377" s="110"/>
      <c r="U377" s="110"/>
      <c r="V377" s="254">
        <f>Z377+AD377</f>
        <v>1249</v>
      </c>
      <c r="W377" s="253"/>
      <c r="X377" s="253"/>
      <c r="Y377" s="253"/>
      <c r="Z377" s="253">
        <v>625</v>
      </c>
      <c r="AA377" s="253">
        <v>625</v>
      </c>
      <c r="AB377" s="253">
        <v>625</v>
      </c>
      <c r="AC377" s="253">
        <v>625</v>
      </c>
      <c r="AD377" s="251">
        <v>624</v>
      </c>
      <c r="AE377" s="251">
        <v>624</v>
      </c>
      <c r="AF377" s="251">
        <v>624</v>
      </c>
      <c r="AG377" s="252">
        <v>624</v>
      </c>
      <c r="AH377" s="75"/>
    </row>
    <row r="378" spans="1:34" s="10" customFormat="1" ht="15.95" customHeight="1">
      <c r="A378" s="149">
        <v>9</v>
      </c>
      <c r="B378" s="110"/>
      <c r="C378" s="110"/>
      <c r="D378" s="110"/>
      <c r="E378" s="145">
        <f>I378+M378</f>
        <v>769</v>
      </c>
      <c r="F378" s="146"/>
      <c r="G378" s="146"/>
      <c r="H378" s="146"/>
      <c r="I378" s="146">
        <v>401</v>
      </c>
      <c r="J378" s="146">
        <v>401</v>
      </c>
      <c r="K378" s="146">
        <v>401</v>
      </c>
      <c r="L378" s="146">
        <v>401</v>
      </c>
      <c r="M378" s="146">
        <v>368</v>
      </c>
      <c r="N378" s="146">
        <v>368</v>
      </c>
      <c r="O378" s="146">
        <v>368</v>
      </c>
      <c r="P378" s="255">
        <v>368</v>
      </c>
      <c r="Q378" s="22"/>
      <c r="R378" s="149">
        <v>49</v>
      </c>
      <c r="S378" s="110"/>
      <c r="T378" s="110"/>
      <c r="U378" s="110"/>
      <c r="V378" s="254">
        <f>Z378+AD378</f>
        <v>1116</v>
      </c>
      <c r="W378" s="253"/>
      <c r="X378" s="253"/>
      <c r="Y378" s="253"/>
      <c r="Z378" s="253">
        <v>557</v>
      </c>
      <c r="AA378" s="253">
        <v>557</v>
      </c>
      <c r="AB378" s="253">
        <v>557</v>
      </c>
      <c r="AC378" s="253">
        <v>557</v>
      </c>
      <c r="AD378" s="251">
        <v>559</v>
      </c>
      <c r="AE378" s="251">
        <v>559</v>
      </c>
      <c r="AF378" s="251">
        <v>559</v>
      </c>
      <c r="AG378" s="252">
        <v>559</v>
      </c>
      <c r="AH378" s="75"/>
    </row>
    <row r="379" spans="1:34" s="10" customFormat="1" ht="15.95" customHeight="1">
      <c r="A379" s="149" t="s">
        <v>71</v>
      </c>
      <c r="B379" s="110"/>
      <c r="C379" s="110"/>
      <c r="D379" s="110"/>
      <c r="E379" s="145">
        <f>SUM(E380:H384)</f>
        <v>3919</v>
      </c>
      <c r="F379" s="146"/>
      <c r="G379" s="146"/>
      <c r="H379" s="146"/>
      <c r="I379" s="146">
        <f>SUM(L380:L384)</f>
        <v>2025</v>
      </c>
      <c r="J379" s="146"/>
      <c r="K379" s="146"/>
      <c r="L379" s="146"/>
      <c r="M379" s="385">
        <f>SUM(P380:P384)</f>
        <v>1894</v>
      </c>
      <c r="N379" s="385"/>
      <c r="O379" s="385"/>
      <c r="P379" s="386"/>
      <c r="Q379" s="20"/>
      <c r="R379" s="149" t="s">
        <v>72</v>
      </c>
      <c r="S379" s="110"/>
      <c r="T379" s="110"/>
      <c r="U379" s="110"/>
      <c r="V379" s="254">
        <f>SUM(V380:Y384)</f>
        <v>4641</v>
      </c>
      <c r="W379" s="253"/>
      <c r="X379" s="253"/>
      <c r="Y379" s="253"/>
      <c r="Z379" s="253">
        <f>SUM(AC380:AC384)</f>
        <v>2338</v>
      </c>
      <c r="AA379" s="253"/>
      <c r="AB379" s="253"/>
      <c r="AC379" s="253"/>
      <c r="AD379" s="251">
        <f>SUM(AG380:AG384)</f>
        <v>2303</v>
      </c>
      <c r="AE379" s="251"/>
      <c r="AF379" s="251"/>
      <c r="AG379" s="252"/>
      <c r="AH379" s="75"/>
    </row>
    <row r="380" spans="1:34" s="10" customFormat="1" ht="15.95" customHeight="1">
      <c r="A380" s="149">
        <v>10</v>
      </c>
      <c r="B380" s="110"/>
      <c r="C380" s="110"/>
      <c r="D380" s="110"/>
      <c r="E380" s="145">
        <f>I380+M380</f>
        <v>741</v>
      </c>
      <c r="F380" s="146"/>
      <c r="G380" s="146"/>
      <c r="H380" s="146"/>
      <c r="I380" s="146">
        <v>397</v>
      </c>
      <c r="J380" s="146">
        <v>397</v>
      </c>
      <c r="K380" s="146">
        <v>397</v>
      </c>
      <c r="L380" s="146">
        <v>397</v>
      </c>
      <c r="M380" s="146">
        <v>344</v>
      </c>
      <c r="N380" s="146">
        <v>344</v>
      </c>
      <c r="O380" s="146">
        <v>344</v>
      </c>
      <c r="P380" s="255">
        <v>344</v>
      </c>
      <c r="Q380" s="20"/>
      <c r="R380" s="149">
        <v>50</v>
      </c>
      <c r="S380" s="110"/>
      <c r="T380" s="110"/>
      <c r="U380" s="110"/>
      <c r="V380" s="254">
        <f>Z380+AD380</f>
        <v>1055</v>
      </c>
      <c r="W380" s="253"/>
      <c r="X380" s="253"/>
      <c r="Y380" s="253"/>
      <c r="Z380" s="253">
        <v>539</v>
      </c>
      <c r="AA380" s="253">
        <v>539</v>
      </c>
      <c r="AB380" s="253">
        <v>539</v>
      </c>
      <c r="AC380" s="253">
        <v>539</v>
      </c>
      <c r="AD380" s="251">
        <v>516</v>
      </c>
      <c r="AE380" s="251">
        <v>516</v>
      </c>
      <c r="AF380" s="251">
        <v>516</v>
      </c>
      <c r="AG380" s="252">
        <v>516</v>
      </c>
      <c r="AH380" s="75"/>
    </row>
    <row r="381" spans="1:34" s="10" customFormat="1" ht="15.95" customHeight="1">
      <c r="A381" s="149">
        <v>11</v>
      </c>
      <c r="B381" s="110"/>
      <c r="C381" s="110"/>
      <c r="D381" s="110"/>
      <c r="E381" s="145">
        <f>I381+M381</f>
        <v>780</v>
      </c>
      <c r="F381" s="146"/>
      <c r="G381" s="146"/>
      <c r="H381" s="146"/>
      <c r="I381" s="146">
        <v>406</v>
      </c>
      <c r="J381" s="146">
        <v>406</v>
      </c>
      <c r="K381" s="146">
        <v>406</v>
      </c>
      <c r="L381" s="146">
        <v>406</v>
      </c>
      <c r="M381" s="146">
        <v>374</v>
      </c>
      <c r="N381" s="146">
        <v>374</v>
      </c>
      <c r="O381" s="146">
        <v>374</v>
      </c>
      <c r="P381" s="255">
        <v>374</v>
      </c>
      <c r="Q381" s="20"/>
      <c r="R381" s="149">
        <v>51</v>
      </c>
      <c r="S381" s="110"/>
      <c r="T381" s="110"/>
      <c r="U381" s="110"/>
      <c r="V381" s="254">
        <f>Z381+AD381</f>
        <v>1020</v>
      </c>
      <c r="W381" s="253"/>
      <c r="X381" s="253"/>
      <c r="Y381" s="253"/>
      <c r="Z381" s="253">
        <v>507</v>
      </c>
      <c r="AA381" s="253">
        <v>507</v>
      </c>
      <c r="AB381" s="253">
        <v>507</v>
      </c>
      <c r="AC381" s="253">
        <v>507</v>
      </c>
      <c r="AD381" s="251">
        <v>513</v>
      </c>
      <c r="AE381" s="251">
        <v>513</v>
      </c>
      <c r="AF381" s="251">
        <v>513</v>
      </c>
      <c r="AG381" s="252">
        <v>513</v>
      </c>
      <c r="AH381" s="75"/>
    </row>
    <row r="382" spans="1:34" s="10" customFormat="1" ht="15.95" customHeight="1">
      <c r="A382" s="149">
        <v>12</v>
      </c>
      <c r="B382" s="110"/>
      <c r="C382" s="110"/>
      <c r="D382" s="110"/>
      <c r="E382" s="145">
        <f>I382+M382</f>
        <v>817</v>
      </c>
      <c r="F382" s="146"/>
      <c r="G382" s="146"/>
      <c r="H382" s="146"/>
      <c r="I382" s="146">
        <v>418</v>
      </c>
      <c r="J382" s="146">
        <v>418</v>
      </c>
      <c r="K382" s="146">
        <v>418</v>
      </c>
      <c r="L382" s="146">
        <v>418</v>
      </c>
      <c r="M382" s="146">
        <v>399</v>
      </c>
      <c r="N382" s="146">
        <v>399</v>
      </c>
      <c r="O382" s="146">
        <v>399</v>
      </c>
      <c r="P382" s="255">
        <v>399</v>
      </c>
      <c r="Q382" s="20"/>
      <c r="R382" s="149">
        <v>52</v>
      </c>
      <c r="S382" s="110"/>
      <c r="T382" s="110"/>
      <c r="U382" s="110"/>
      <c r="V382" s="254">
        <f>Z382+AD382</f>
        <v>923</v>
      </c>
      <c r="W382" s="253"/>
      <c r="X382" s="253"/>
      <c r="Y382" s="253"/>
      <c r="Z382" s="253">
        <v>459</v>
      </c>
      <c r="AA382" s="253">
        <v>459</v>
      </c>
      <c r="AB382" s="253">
        <v>459</v>
      </c>
      <c r="AC382" s="253">
        <v>459</v>
      </c>
      <c r="AD382" s="251">
        <v>464</v>
      </c>
      <c r="AE382" s="251">
        <v>464</v>
      </c>
      <c r="AF382" s="251">
        <v>464</v>
      </c>
      <c r="AG382" s="252">
        <v>464</v>
      </c>
      <c r="AH382" s="75"/>
    </row>
    <row r="383" spans="1:34" s="10" customFormat="1" ht="15.95" customHeight="1">
      <c r="A383" s="149">
        <v>13</v>
      </c>
      <c r="B383" s="110"/>
      <c r="C383" s="110"/>
      <c r="D383" s="110"/>
      <c r="E383" s="145">
        <f>I383+M383</f>
        <v>801</v>
      </c>
      <c r="F383" s="146"/>
      <c r="G383" s="146"/>
      <c r="H383" s="146"/>
      <c r="I383" s="146">
        <v>404</v>
      </c>
      <c r="J383" s="146">
        <v>404</v>
      </c>
      <c r="K383" s="146">
        <v>404</v>
      </c>
      <c r="L383" s="146">
        <v>404</v>
      </c>
      <c r="M383" s="146">
        <v>397</v>
      </c>
      <c r="N383" s="146">
        <v>397</v>
      </c>
      <c r="O383" s="146">
        <v>397</v>
      </c>
      <c r="P383" s="255">
        <v>397</v>
      </c>
      <c r="Q383" s="20"/>
      <c r="R383" s="149">
        <v>53</v>
      </c>
      <c r="S383" s="110"/>
      <c r="T383" s="110"/>
      <c r="U383" s="110"/>
      <c r="V383" s="254">
        <f>Z383+AD383</f>
        <v>768</v>
      </c>
      <c r="W383" s="253"/>
      <c r="X383" s="253"/>
      <c r="Y383" s="253"/>
      <c r="Z383" s="253">
        <v>384</v>
      </c>
      <c r="AA383" s="253">
        <v>384</v>
      </c>
      <c r="AB383" s="253">
        <v>384</v>
      </c>
      <c r="AC383" s="253">
        <v>384</v>
      </c>
      <c r="AD383" s="251">
        <v>384</v>
      </c>
      <c r="AE383" s="251">
        <v>384</v>
      </c>
      <c r="AF383" s="251">
        <v>384</v>
      </c>
      <c r="AG383" s="252">
        <v>384</v>
      </c>
      <c r="AH383" s="75"/>
    </row>
    <row r="384" spans="1:34" s="10" customFormat="1" ht="15.95" customHeight="1">
      <c r="A384" s="149">
        <v>14</v>
      </c>
      <c r="B384" s="110"/>
      <c r="C384" s="110"/>
      <c r="D384" s="110"/>
      <c r="E384" s="145">
        <f>I384+M384</f>
        <v>780</v>
      </c>
      <c r="F384" s="146"/>
      <c r="G384" s="146"/>
      <c r="H384" s="146"/>
      <c r="I384" s="146">
        <v>400</v>
      </c>
      <c r="J384" s="146">
        <v>400</v>
      </c>
      <c r="K384" s="146">
        <v>400</v>
      </c>
      <c r="L384" s="146">
        <v>400</v>
      </c>
      <c r="M384" s="146">
        <v>380</v>
      </c>
      <c r="N384" s="146">
        <v>380</v>
      </c>
      <c r="O384" s="146">
        <v>380</v>
      </c>
      <c r="P384" s="255">
        <v>380</v>
      </c>
      <c r="Q384" s="20"/>
      <c r="R384" s="149">
        <v>54</v>
      </c>
      <c r="S384" s="110"/>
      <c r="T384" s="110"/>
      <c r="U384" s="110"/>
      <c r="V384" s="254">
        <f>Z384+AD384</f>
        <v>875</v>
      </c>
      <c r="W384" s="253"/>
      <c r="X384" s="253"/>
      <c r="Y384" s="253"/>
      <c r="Z384" s="253">
        <v>449</v>
      </c>
      <c r="AA384" s="253">
        <v>449</v>
      </c>
      <c r="AB384" s="253">
        <v>449</v>
      </c>
      <c r="AC384" s="253">
        <v>449</v>
      </c>
      <c r="AD384" s="251">
        <v>426</v>
      </c>
      <c r="AE384" s="251">
        <v>426</v>
      </c>
      <c r="AF384" s="251">
        <v>426</v>
      </c>
      <c r="AG384" s="252">
        <v>426</v>
      </c>
      <c r="AH384" s="75"/>
    </row>
    <row r="385" spans="1:34" s="10" customFormat="1" ht="15.95" customHeight="1">
      <c r="A385" s="149" t="s">
        <v>73</v>
      </c>
      <c r="B385" s="110"/>
      <c r="C385" s="110"/>
      <c r="D385" s="110"/>
      <c r="E385" s="145">
        <f>SUM(E386:H390)</f>
        <v>4066</v>
      </c>
      <c r="F385" s="146"/>
      <c r="G385" s="146"/>
      <c r="H385" s="146"/>
      <c r="I385" s="146">
        <f>SUM(L386:L390)</f>
        <v>2035</v>
      </c>
      <c r="J385" s="146"/>
      <c r="K385" s="146"/>
      <c r="L385" s="146"/>
      <c r="M385" s="146">
        <f>SUM(P386:P390)</f>
        <v>2031</v>
      </c>
      <c r="N385" s="146"/>
      <c r="O385" s="146"/>
      <c r="P385" s="255"/>
      <c r="Q385" s="20"/>
      <c r="R385" s="149" t="s">
        <v>74</v>
      </c>
      <c r="S385" s="110"/>
      <c r="T385" s="110"/>
      <c r="U385" s="110"/>
      <c r="V385" s="254">
        <f>SUM(V386:Y390)</f>
        <v>3787</v>
      </c>
      <c r="W385" s="253"/>
      <c r="X385" s="253"/>
      <c r="Y385" s="253"/>
      <c r="Z385" s="253">
        <f>SUM(AC386:AC390)</f>
        <v>1864</v>
      </c>
      <c r="AA385" s="253"/>
      <c r="AB385" s="253"/>
      <c r="AC385" s="253"/>
      <c r="AD385" s="251">
        <f>SUM(AG386:AG390)</f>
        <v>1923</v>
      </c>
      <c r="AE385" s="251"/>
      <c r="AF385" s="251"/>
      <c r="AG385" s="252"/>
      <c r="AH385" s="75"/>
    </row>
    <row r="386" spans="1:34" s="10" customFormat="1" ht="15.95" customHeight="1">
      <c r="A386" s="149">
        <v>15</v>
      </c>
      <c r="B386" s="110"/>
      <c r="C386" s="110"/>
      <c r="D386" s="110"/>
      <c r="E386" s="145">
        <f>I386+M386</f>
        <v>776</v>
      </c>
      <c r="F386" s="146"/>
      <c r="G386" s="146"/>
      <c r="H386" s="146"/>
      <c r="I386" s="146">
        <v>375</v>
      </c>
      <c r="J386" s="146">
        <v>375</v>
      </c>
      <c r="K386" s="146">
        <v>375</v>
      </c>
      <c r="L386" s="146">
        <v>375</v>
      </c>
      <c r="M386" s="146">
        <v>401</v>
      </c>
      <c r="N386" s="146">
        <v>401</v>
      </c>
      <c r="O386" s="146">
        <v>401</v>
      </c>
      <c r="P386" s="255">
        <v>401</v>
      </c>
      <c r="Q386" s="20"/>
      <c r="R386" s="149">
        <v>55</v>
      </c>
      <c r="S386" s="110"/>
      <c r="T386" s="110"/>
      <c r="U386" s="110"/>
      <c r="V386" s="254">
        <f>Z386+AD386</f>
        <v>903</v>
      </c>
      <c r="W386" s="253"/>
      <c r="X386" s="253"/>
      <c r="Y386" s="253"/>
      <c r="Z386" s="253">
        <v>446</v>
      </c>
      <c r="AA386" s="253">
        <v>446</v>
      </c>
      <c r="AB386" s="253">
        <v>446</v>
      </c>
      <c r="AC386" s="253">
        <v>446</v>
      </c>
      <c r="AD386" s="251">
        <v>457</v>
      </c>
      <c r="AE386" s="251">
        <v>457</v>
      </c>
      <c r="AF386" s="251">
        <v>457</v>
      </c>
      <c r="AG386" s="252">
        <v>457</v>
      </c>
      <c r="AH386" s="75"/>
    </row>
    <row r="387" spans="1:34" s="10" customFormat="1" ht="15.95" customHeight="1">
      <c r="A387" s="149">
        <v>16</v>
      </c>
      <c r="B387" s="110"/>
      <c r="C387" s="110"/>
      <c r="D387" s="110"/>
      <c r="E387" s="145">
        <f>I387+M387</f>
        <v>784</v>
      </c>
      <c r="F387" s="146"/>
      <c r="G387" s="146"/>
      <c r="H387" s="146"/>
      <c r="I387" s="146">
        <v>381</v>
      </c>
      <c r="J387" s="146">
        <v>381</v>
      </c>
      <c r="K387" s="146">
        <v>381</v>
      </c>
      <c r="L387" s="146">
        <v>381</v>
      </c>
      <c r="M387" s="146">
        <v>403</v>
      </c>
      <c r="N387" s="146">
        <v>403</v>
      </c>
      <c r="O387" s="146">
        <v>403</v>
      </c>
      <c r="P387" s="255">
        <v>403</v>
      </c>
      <c r="Q387" s="20"/>
      <c r="R387" s="149">
        <v>56</v>
      </c>
      <c r="S387" s="110"/>
      <c r="T387" s="110"/>
      <c r="U387" s="110"/>
      <c r="V387" s="254">
        <f>Z387+AD387</f>
        <v>767</v>
      </c>
      <c r="W387" s="253"/>
      <c r="X387" s="253"/>
      <c r="Y387" s="253"/>
      <c r="Z387" s="253">
        <v>379</v>
      </c>
      <c r="AA387" s="253">
        <v>379</v>
      </c>
      <c r="AB387" s="253">
        <v>379</v>
      </c>
      <c r="AC387" s="253">
        <v>379</v>
      </c>
      <c r="AD387" s="251">
        <v>388</v>
      </c>
      <c r="AE387" s="251">
        <v>388</v>
      </c>
      <c r="AF387" s="251">
        <v>388</v>
      </c>
      <c r="AG387" s="252">
        <v>388</v>
      </c>
      <c r="AH387" s="75"/>
    </row>
    <row r="388" spans="1:34" s="10" customFormat="1" ht="15.95" customHeight="1">
      <c r="A388" s="149">
        <v>17</v>
      </c>
      <c r="B388" s="110"/>
      <c r="C388" s="110"/>
      <c r="D388" s="110"/>
      <c r="E388" s="145">
        <f>I388+M388</f>
        <v>825</v>
      </c>
      <c r="F388" s="146"/>
      <c r="G388" s="146"/>
      <c r="H388" s="146"/>
      <c r="I388" s="146">
        <v>411</v>
      </c>
      <c r="J388" s="146">
        <v>411</v>
      </c>
      <c r="K388" s="146">
        <v>411</v>
      </c>
      <c r="L388" s="146">
        <v>411</v>
      </c>
      <c r="M388" s="146">
        <v>414</v>
      </c>
      <c r="N388" s="146">
        <v>414</v>
      </c>
      <c r="O388" s="146">
        <v>414</v>
      </c>
      <c r="P388" s="255">
        <v>414</v>
      </c>
      <c r="Q388" s="20"/>
      <c r="R388" s="149">
        <v>57</v>
      </c>
      <c r="S388" s="110"/>
      <c r="T388" s="110"/>
      <c r="U388" s="110"/>
      <c r="V388" s="254">
        <f>Z388+AD388</f>
        <v>728</v>
      </c>
      <c r="W388" s="253"/>
      <c r="X388" s="253"/>
      <c r="Y388" s="253"/>
      <c r="Z388" s="253">
        <v>362</v>
      </c>
      <c r="AA388" s="253">
        <v>362</v>
      </c>
      <c r="AB388" s="253">
        <v>362</v>
      </c>
      <c r="AC388" s="253">
        <v>362</v>
      </c>
      <c r="AD388" s="251">
        <v>366</v>
      </c>
      <c r="AE388" s="251">
        <v>366</v>
      </c>
      <c r="AF388" s="251">
        <v>366</v>
      </c>
      <c r="AG388" s="252">
        <v>366</v>
      </c>
      <c r="AH388" s="75"/>
    </row>
    <row r="389" spans="1:34" s="10" customFormat="1" ht="15.95" customHeight="1">
      <c r="A389" s="149">
        <v>18</v>
      </c>
      <c r="B389" s="110"/>
      <c r="C389" s="110"/>
      <c r="D389" s="110"/>
      <c r="E389" s="145">
        <f>I389+M389</f>
        <v>795</v>
      </c>
      <c r="F389" s="146"/>
      <c r="G389" s="146"/>
      <c r="H389" s="146"/>
      <c r="I389" s="146">
        <v>418</v>
      </c>
      <c r="J389" s="146">
        <v>418</v>
      </c>
      <c r="K389" s="146">
        <v>418</v>
      </c>
      <c r="L389" s="146">
        <v>418</v>
      </c>
      <c r="M389" s="146">
        <v>377</v>
      </c>
      <c r="N389" s="146">
        <v>377</v>
      </c>
      <c r="O389" s="146">
        <v>377</v>
      </c>
      <c r="P389" s="255">
        <v>377</v>
      </c>
      <c r="Q389" s="20"/>
      <c r="R389" s="149">
        <v>58</v>
      </c>
      <c r="S389" s="110"/>
      <c r="T389" s="110"/>
      <c r="U389" s="110"/>
      <c r="V389" s="254">
        <f>Z389+AD389</f>
        <v>698</v>
      </c>
      <c r="W389" s="253"/>
      <c r="X389" s="253"/>
      <c r="Y389" s="253"/>
      <c r="Z389" s="253">
        <v>316</v>
      </c>
      <c r="AA389" s="253">
        <v>316</v>
      </c>
      <c r="AB389" s="253">
        <v>316</v>
      </c>
      <c r="AC389" s="253">
        <v>316</v>
      </c>
      <c r="AD389" s="251">
        <v>382</v>
      </c>
      <c r="AE389" s="251">
        <v>382</v>
      </c>
      <c r="AF389" s="251">
        <v>382</v>
      </c>
      <c r="AG389" s="252">
        <v>382</v>
      </c>
      <c r="AH389" s="75"/>
    </row>
    <row r="390" spans="1:34" s="10" customFormat="1" ht="15.95" customHeight="1">
      <c r="A390" s="149">
        <v>19</v>
      </c>
      <c r="B390" s="110"/>
      <c r="C390" s="110"/>
      <c r="D390" s="110"/>
      <c r="E390" s="145">
        <f>I390+M390</f>
        <v>886</v>
      </c>
      <c r="F390" s="146"/>
      <c r="G390" s="146"/>
      <c r="H390" s="146"/>
      <c r="I390" s="146">
        <v>450</v>
      </c>
      <c r="J390" s="146">
        <v>450</v>
      </c>
      <c r="K390" s="146">
        <v>450</v>
      </c>
      <c r="L390" s="146">
        <v>450</v>
      </c>
      <c r="M390" s="146">
        <v>436</v>
      </c>
      <c r="N390" s="146">
        <v>436</v>
      </c>
      <c r="O390" s="146">
        <v>436</v>
      </c>
      <c r="P390" s="255">
        <v>436</v>
      </c>
      <c r="Q390" s="20"/>
      <c r="R390" s="149">
        <v>59</v>
      </c>
      <c r="S390" s="110"/>
      <c r="T390" s="110"/>
      <c r="U390" s="110"/>
      <c r="V390" s="254">
        <f>Z390+AD390</f>
        <v>691</v>
      </c>
      <c r="W390" s="253"/>
      <c r="X390" s="253"/>
      <c r="Y390" s="253"/>
      <c r="Z390" s="253">
        <v>361</v>
      </c>
      <c r="AA390" s="253">
        <v>361</v>
      </c>
      <c r="AB390" s="253">
        <v>361</v>
      </c>
      <c r="AC390" s="253">
        <v>361</v>
      </c>
      <c r="AD390" s="251">
        <v>330</v>
      </c>
      <c r="AE390" s="251">
        <v>330</v>
      </c>
      <c r="AF390" s="251">
        <v>330</v>
      </c>
      <c r="AG390" s="252">
        <v>330</v>
      </c>
      <c r="AH390" s="75"/>
    </row>
    <row r="391" spans="1:34" s="10" customFormat="1" ht="15.95" customHeight="1">
      <c r="A391" s="149" t="s">
        <v>75</v>
      </c>
      <c r="B391" s="110"/>
      <c r="C391" s="110"/>
      <c r="D391" s="110"/>
      <c r="E391" s="145">
        <f>SUM(E392:H396)</f>
        <v>4037</v>
      </c>
      <c r="F391" s="146"/>
      <c r="G391" s="146"/>
      <c r="H391" s="146"/>
      <c r="I391" s="146">
        <f>SUM(L392:L396)</f>
        <v>2124</v>
      </c>
      <c r="J391" s="146"/>
      <c r="K391" s="146"/>
      <c r="L391" s="146"/>
      <c r="M391" s="146">
        <f>SUM(P392:P396)</f>
        <v>1913</v>
      </c>
      <c r="N391" s="146"/>
      <c r="O391" s="146"/>
      <c r="P391" s="255"/>
      <c r="Q391" s="23"/>
      <c r="R391" s="149" t="s">
        <v>76</v>
      </c>
      <c r="S391" s="110"/>
      <c r="T391" s="110"/>
      <c r="U391" s="110"/>
      <c r="V391" s="254">
        <f>SUM(V392:Y396)</f>
        <v>3182</v>
      </c>
      <c r="W391" s="253"/>
      <c r="X391" s="253"/>
      <c r="Y391" s="253"/>
      <c r="Z391" s="253">
        <f>SUM(AC392:AC396)</f>
        <v>1543</v>
      </c>
      <c r="AA391" s="253"/>
      <c r="AB391" s="253"/>
      <c r="AC391" s="253"/>
      <c r="AD391" s="251">
        <f>SUM(AG392:AG396)</f>
        <v>1639</v>
      </c>
      <c r="AE391" s="251"/>
      <c r="AF391" s="251"/>
      <c r="AG391" s="252"/>
      <c r="AH391" s="75"/>
    </row>
    <row r="392" spans="1:34" s="10" customFormat="1" ht="15.95" customHeight="1">
      <c r="A392" s="149">
        <v>20</v>
      </c>
      <c r="B392" s="110"/>
      <c r="C392" s="110"/>
      <c r="D392" s="110"/>
      <c r="E392" s="145">
        <f>I392+M392</f>
        <v>873</v>
      </c>
      <c r="F392" s="146"/>
      <c r="G392" s="146"/>
      <c r="H392" s="146"/>
      <c r="I392" s="146">
        <v>437</v>
      </c>
      <c r="J392" s="146">
        <v>437</v>
      </c>
      <c r="K392" s="146">
        <v>437</v>
      </c>
      <c r="L392" s="146">
        <v>437</v>
      </c>
      <c r="M392" s="146">
        <v>436</v>
      </c>
      <c r="N392" s="146">
        <v>436</v>
      </c>
      <c r="O392" s="146">
        <v>436</v>
      </c>
      <c r="P392" s="255">
        <v>436</v>
      </c>
      <c r="Q392" s="83"/>
      <c r="R392" s="149">
        <v>60</v>
      </c>
      <c r="S392" s="110"/>
      <c r="T392" s="110"/>
      <c r="U392" s="110"/>
      <c r="V392" s="254">
        <f>Z392+AD392</f>
        <v>629</v>
      </c>
      <c r="W392" s="253"/>
      <c r="X392" s="253"/>
      <c r="Y392" s="253"/>
      <c r="Z392" s="253">
        <v>321</v>
      </c>
      <c r="AA392" s="253">
        <v>321</v>
      </c>
      <c r="AB392" s="253">
        <v>321</v>
      </c>
      <c r="AC392" s="253">
        <v>321</v>
      </c>
      <c r="AD392" s="251">
        <v>308</v>
      </c>
      <c r="AE392" s="251">
        <v>308</v>
      </c>
      <c r="AF392" s="251">
        <v>308</v>
      </c>
      <c r="AG392" s="252">
        <v>308</v>
      </c>
      <c r="AH392" s="75"/>
    </row>
    <row r="393" spans="1:34" s="10" customFormat="1" ht="15.95" customHeight="1">
      <c r="A393" s="149">
        <v>21</v>
      </c>
      <c r="B393" s="110"/>
      <c r="C393" s="110"/>
      <c r="D393" s="110"/>
      <c r="E393" s="145">
        <f>I393+M393</f>
        <v>961</v>
      </c>
      <c r="F393" s="146"/>
      <c r="G393" s="146"/>
      <c r="H393" s="146"/>
      <c r="I393" s="146">
        <v>495</v>
      </c>
      <c r="J393" s="146">
        <v>495</v>
      </c>
      <c r="K393" s="146">
        <v>495</v>
      </c>
      <c r="L393" s="146">
        <v>495</v>
      </c>
      <c r="M393" s="146">
        <v>466</v>
      </c>
      <c r="N393" s="146">
        <v>466</v>
      </c>
      <c r="O393" s="146">
        <v>466</v>
      </c>
      <c r="P393" s="255">
        <v>466</v>
      </c>
      <c r="Q393" s="22"/>
      <c r="R393" s="149">
        <v>61</v>
      </c>
      <c r="S393" s="110"/>
      <c r="T393" s="110"/>
      <c r="U393" s="110"/>
      <c r="V393" s="254">
        <f>Z393+AD393</f>
        <v>671</v>
      </c>
      <c r="W393" s="253"/>
      <c r="X393" s="253"/>
      <c r="Y393" s="253"/>
      <c r="Z393" s="253">
        <v>322</v>
      </c>
      <c r="AA393" s="253">
        <v>322</v>
      </c>
      <c r="AB393" s="253">
        <v>322</v>
      </c>
      <c r="AC393" s="253">
        <v>322</v>
      </c>
      <c r="AD393" s="251">
        <v>349</v>
      </c>
      <c r="AE393" s="251">
        <v>349</v>
      </c>
      <c r="AF393" s="251">
        <v>349</v>
      </c>
      <c r="AG393" s="252">
        <v>349</v>
      </c>
      <c r="AH393" s="75"/>
    </row>
    <row r="394" spans="1:34" s="10" customFormat="1" ht="15.95" customHeight="1">
      <c r="A394" s="149">
        <v>22</v>
      </c>
      <c r="B394" s="110"/>
      <c r="C394" s="110"/>
      <c r="D394" s="110"/>
      <c r="E394" s="145">
        <f>I394+M394</f>
        <v>782</v>
      </c>
      <c r="F394" s="146"/>
      <c r="G394" s="146"/>
      <c r="H394" s="146"/>
      <c r="I394" s="146">
        <v>416</v>
      </c>
      <c r="J394" s="146">
        <v>416</v>
      </c>
      <c r="K394" s="146">
        <v>416</v>
      </c>
      <c r="L394" s="146">
        <v>416</v>
      </c>
      <c r="M394" s="146">
        <v>366</v>
      </c>
      <c r="N394" s="146">
        <v>366</v>
      </c>
      <c r="O394" s="146">
        <v>366</v>
      </c>
      <c r="P394" s="255">
        <v>366</v>
      </c>
      <c r="Q394" s="22"/>
      <c r="R394" s="149">
        <v>62</v>
      </c>
      <c r="S394" s="110"/>
      <c r="T394" s="110"/>
      <c r="U394" s="110"/>
      <c r="V394" s="254">
        <f>Z394+AD394</f>
        <v>657</v>
      </c>
      <c r="W394" s="253"/>
      <c r="X394" s="253"/>
      <c r="Y394" s="253"/>
      <c r="Z394" s="253">
        <v>305</v>
      </c>
      <c r="AA394" s="253">
        <v>305</v>
      </c>
      <c r="AB394" s="253">
        <v>305</v>
      </c>
      <c r="AC394" s="253">
        <v>305</v>
      </c>
      <c r="AD394" s="251">
        <v>352</v>
      </c>
      <c r="AE394" s="251">
        <v>352</v>
      </c>
      <c r="AF394" s="251">
        <v>352</v>
      </c>
      <c r="AG394" s="252">
        <v>352</v>
      </c>
      <c r="AH394" s="75"/>
    </row>
    <row r="395" spans="1:34" s="10" customFormat="1" ht="15.95" customHeight="1">
      <c r="A395" s="149">
        <v>23</v>
      </c>
      <c r="B395" s="110"/>
      <c r="C395" s="110"/>
      <c r="D395" s="110"/>
      <c r="E395" s="145">
        <f>I395+M395</f>
        <v>720</v>
      </c>
      <c r="F395" s="146"/>
      <c r="G395" s="146"/>
      <c r="H395" s="146"/>
      <c r="I395" s="146">
        <v>401</v>
      </c>
      <c r="J395" s="146">
        <v>401</v>
      </c>
      <c r="K395" s="146">
        <v>401</v>
      </c>
      <c r="L395" s="146">
        <v>401</v>
      </c>
      <c r="M395" s="146">
        <v>319</v>
      </c>
      <c r="N395" s="146">
        <v>319</v>
      </c>
      <c r="O395" s="146">
        <v>319</v>
      </c>
      <c r="P395" s="255">
        <v>319</v>
      </c>
      <c r="Q395" s="22"/>
      <c r="R395" s="149">
        <v>63</v>
      </c>
      <c r="S395" s="110"/>
      <c r="T395" s="110"/>
      <c r="U395" s="110"/>
      <c r="V395" s="254">
        <f>Z395+AD395</f>
        <v>609</v>
      </c>
      <c r="W395" s="253"/>
      <c r="X395" s="253"/>
      <c r="Y395" s="253"/>
      <c r="Z395" s="253">
        <v>297</v>
      </c>
      <c r="AA395" s="253">
        <v>297</v>
      </c>
      <c r="AB395" s="253">
        <v>297</v>
      </c>
      <c r="AC395" s="253">
        <v>297</v>
      </c>
      <c r="AD395" s="251">
        <v>312</v>
      </c>
      <c r="AE395" s="251">
        <v>312</v>
      </c>
      <c r="AF395" s="251">
        <v>312</v>
      </c>
      <c r="AG395" s="252">
        <v>312</v>
      </c>
      <c r="AH395" s="75"/>
    </row>
    <row r="396" spans="1:34" s="10" customFormat="1" ht="15.95" customHeight="1">
      <c r="A396" s="149">
        <v>24</v>
      </c>
      <c r="B396" s="110"/>
      <c r="C396" s="110"/>
      <c r="D396" s="110"/>
      <c r="E396" s="145">
        <f>I396+M396</f>
        <v>701</v>
      </c>
      <c r="F396" s="146"/>
      <c r="G396" s="146"/>
      <c r="H396" s="146"/>
      <c r="I396" s="146">
        <v>375</v>
      </c>
      <c r="J396" s="146">
        <v>375</v>
      </c>
      <c r="K396" s="146">
        <v>375</v>
      </c>
      <c r="L396" s="146">
        <v>375</v>
      </c>
      <c r="M396" s="146">
        <v>326</v>
      </c>
      <c r="N396" s="146">
        <v>326</v>
      </c>
      <c r="O396" s="146">
        <v>326</v>
      </c>
      <c r="P396" s="255">
        <v>326</v>
      </c>
      <c r="Q396" s="22"/>
      <c r="R396" s="149">
        <v>64</v>
      </c>
      <c r="S396" s="110"/>
      <c r="T396" s="110"/>
      <c r="U396" s="110"/>
      <c r="V396" s="254">
        <f>Z396+AD396</f>
        <v>616</v>
      </c>
      <c r="W396" s="253"/>
      <c r="X396" s="253"/>
      <c r="Y396" s="253"/>
      <c r="Z396" s="253">
        <v>298</v>
      </c>
      <c r="AA396" s="253">
        <v>298</v>
      </c>
      <c r="AB396" s="253">
        <v>298</v>
      </c>
      <c r="AC396" s="253">
        <v>298</v>
      </c>
      <c r="AD396" s="251">
        <v>318</v>
      </c>
      <c r="AE396" s="251">
        <v>318</v>
      </c>
      <c r="AF396" s="251">
        <v>318</v>
      </c>
      <c r="AG396" s="252">
        <v>318</v>
      </c>
      <c r="AH396" s="75"/>
    </row>
    <row r="397" spans="1:34" s="10" customFormat="1" ht="15.95" customHeight="1">
      <c r="A397" s="149" t="s">
        <v>77</v>
      </c>
      <c r="B397" s="110"/>
      <c r="C397" s="110"/>
      <c r="D397" s="110"/>
      <c r="E397" s="145">
        <f>SUM(E398:H402)</f>
        <v>2916</v>
      </c>
      <c r="F397" s="146"/>
      <c r="G397" s="146"/>
      <c r="H397" s="146"/>
      <c r="I397" s="146">
        <f>SUM(L398:L402)</f>
        <v>1500</v>
      </c>
      <c r="J397" s="146"/>
      <c r="K397" s="146"/>
      <c r="L397" s="146"/>
      <c r="M397" s="146">
        <f>SUM(P398:P402)</f>
        <v>1416</v>
      </c>
      <c r="N397" s="146"/>
      <c r="O397" s="146"/>
      <c r="P397" s="255"/>
      <c r="Q397" s="22"/>
      <c r="R397" s="149" t="s">
        <v>78</v>
      </c>
      <c r="S397" s="110"/>
      <c r="T397" s="110"/>
      <c r="U397" s="110"/>
      <c r="V397" s="254">
        <f>SUM(V398:Y402)</f>
        <v>3924</v>
      </c>
      <c r="W397" s="253"/>
      <c r="X397" s="253"/>
      <c r="Y397" s="253"/>
      <c r="Z397" s="253">
        <f>SUM(AC398:AC402)</f>
        <v>1743</v>
      </c>
      <c r="AA397" s="253"/>
      <c r="AB397" s="253"/>
      <c r="AC397" s="253"/>
      <c r="AD397" s="251">
        <f>SUM(AG398:AG402)</f>
        <v>2181</v>
      </c>
      <c r="AE397" s="251"/>
      <c r="AF397" s="251"/>
      <c r="AG397" s="252"/>
      <c r="AH397" s="75"/>
    </row>
    <row r="398" spans="1:34" s="10" customFormat="1" ht="15.95" customHeight="1">
      <c r="A398" s="149">
        <v>25</v>
      </c>
      <c r="B398" s="110"/>
      <c r="C398" s="110"/>
      <c r="D398" s="110"/>
      <c r="E398" s="145">
        <f>I398+M398</f>
        <v>638</v>
      </c>
      <c r="F398" s="146"/>
      <c r="G398" s="146"/>
      <c r="H398" s="146"/>
      <c r="I398" s="146">
        <v>326</v>
      </c>
      <c r="J398" s="146">
        <v>326</v>
      </c>
      <c r="K398" s="146">
        <v>326</v>
      </c>
      <c r="L398" s="146">
        <v>326</v>
      </c>
      <c r="M398" s="146">
        <v>312</v>
      </c>
      <c r="N398" s="146">
        <v>312</v>
      </c>
      <c r="O398" s="146">
        <v>312</v>
      </c>
      <c r="P398" s="255">
        <v>312</v>
      </c>
      <c r="Q398" s="22"/>
      <c r="R398" s="149">
        <v>65</v>
      </c>
      <c r="S398" s="110"/>
      <c r="T398" s="110"/>
      <c r="U398" s="110"/>
      <c r="V398" s="254">
        <f>Z398+AD398</f>
        <v>683</v>
      </c>
      <c r="W398" s="253"/>
      <c r="X398" s="253"/>
      <c r="Y398" s="253"/>
      <c r="Z398" s="253">
        <v>318</v>
      </c>
      <c r="AA398" s="253">
        <v>318</v>
      </c>
      <c r="AB398" s="253">
        <v>318</v>
      </c>
      <c r="AC398" s="253">
        <v>318</v>
      </c>
      <c r="AD398" s="251">
        <v>365</v>
      </c>
      <c r="AE398" s="251">
        <v>365</v>
      </c>
      <c r="AF398" s="251">
        <v>365</v>
      </c>
      <c r="AG398" s="252">
        <v>365</v>
      </c>
      <c r="AH398" s="75"/>
    </row>
    <row r="399" spans="1:34" s="10" customFormat="1" ht="15.95" customHeight="1">
      <c r="A399" s="149">
        <v>26</v>
      </c>
      <c r="B399" s="110"/>
      <c r="C399" s="110"/>
      <c r="D399" s="110"/>
      <c r="E399" s="145">
        <f>I399+M399</f>
        <v>557</v>
      </c>
      <c r="F399" s="146"/>
      <c r="G399" s="146"/>
      <c r="H399" s="146"/>
      <c r="I399" s="146">
        <v>283</v>
      </c>
      <c r="J399" s="146">
        <v>283</v>
      </c>
      <c r="K399" s="146">
        <v>283</v>
      </c>
      <c r="L399" s="146">
        <v>283</v>
      </c>
      <c r="M399" s="146">
        <v>274</v>
      </c>
      <c r="N399" s="146">
        <v>274</v>
      </c>
      <c r="O399" s="146">
        <v>274</v>
      </c>
      <c r="P399" s="255">
        <v>274</v>
      </c>
      <c r="Q399" s="22"/>
      <c r="R399" s="149">
        <v>66</v>
      </c>
      <c r="S399" s="110"/>
      <c r="T399" s="110"/>
      <c r="U399" s="110"/>
      <c r="V399" s="254">
        <f>Z399+AD399</f>
        <v>676</v>
      </c>
      <c r="W399" s="253"/>
      <c r="X399" s="253"/>
      <c r="Y399" s="253"/>
      <c r="Z399" s="253">
        <v>301</v>
      </c>
      <c r="AA399" s="253">
        <v>301</v>
      </c>
      <c r="AB399" s="253">
        <v>301</v>
      </c>
      <c r="AC399" s="253">
        <v>301</v>
      </c>
      <c r="AD399" s="251">
        <v>375</v>
      </c>
      <c r="AE399" s="251">
        <v>375</v>
      </c>
      <c r="AF399" s="251">
        <v>375</v>
      </c>
      <c r="AG399" s="252">
        <v>375</v>
      </c>
      <c r="AH399" s="75"/>
    </row>
    <row r="400" spans="1:34" s="10" customFormat="1" ht="15.95" customHeight="1">
      <c r="A400" s="149">
        <v>27</v>
      </c>
      <c r="B400" s="110"/>
      <c r="C400" s="110"/>
      <c r="D400" s="110"/>
      <c r="E400" s="145">
        <f>I400+M400</f>
        <v>562</v>
      </c>
      <c r="F400" s="146"/>
      <c r="G400" s="146"/>
      <c r="H400" s="146"/>
      <c r="I400" s="146">
        <v>294</v>
      </c>
      <c r="J400" s="146">
        <v>294</v>
      </c>
      <c r="K400" s="146">
        <v>294</v>
      </c>
      <c r="L400" s="146">
        <v>294</v>
      </c>
      <c r="M400" s="146">
        <v>268</v>
      </c>
      <c r="N400" s="146">
        <v>268</v>
      </c>
      <c r="O400" s="146">
        <v>268</v>
      </c>
      <c r="P400" s="255">
        <v>268</v>
      </c>
      <c r="Q400" s="22"/>
      <c r="R400" s="149">
        <v>67</v>
      </c>
      <c r="S400" s="110"/>
      <c r="T400" s="110"/>
      <c r="U400" s="110"/>
      <c r="V400" s="254">
        <f>Z400+AD400</f>
        <v>768</v>
      </c>
      <c r="W400" s="253"/>
      <c r="X400" s="253"/>
      <c r="Y400" s="253"/>
      <c r="Z400" s="253">
        <v>314</v>
      </c>
      <c r="AA400" s="253">
        <v>314</v>
      </c>
      <c r="AB400" s="253">
        <v>314</v>
      </c>
      <c r="AC400" s="253">
        <v>314</v>
      </c>
      <c r="AD400" s="251">
        <v>454</v>
      </c>
      <c r="AE400" s="251">
        <v>454</v>
      </c>
      <c r="AF400" s="251">
        <v>454</v>
      </c>
      <c r="AG400" s="252">
        <v>454</v>
      </c>
      <c r="AH400" s="75"/>
    </row>
    <row r="401" spans="1:35" s="10" customFormat="1" ht="15.95" customHeight="1">
      <c r="A401" s="149">
        <v>28</v>
      </c>
      <c r="B401" s="110"/>
      <c r="C401" s="110"/>
      <c r="D401" s="110"/>
      <c r="E401" s="145">
        <f>I401+M401</f>
        <v>580</v>
      </c>
      <c r="F401" s="146"/>
      <c r="G401" s="146"/>
      <c r="H401" s="146"/>
      <c r="I401" s="146">
        <v>306</v>
      </c>
      <c r="J401" s="146">
        <v>306</v>
      </c>
      <c r="K401" s="146">
        <v>306</v>
      </c>
      <c r="L401" s="146">
        <v>306</v>
      </c>
      <c r="M401" s="146">
        <v>274</v>
      </c>
      <c r="N401" s="146">
        <v>274</v>
      </c>
      <c r="O401" s="146">
        <v>274</v>
      </c>
      <c r="P401" s="255">
        <v>274</v>
      </c>
      <c r="Q401" s="22"/>
      <c r="R401" s="149">
        <v>68</v>
      </c>
      <c r="S401" s="110"/>
      <c r="T401" s="110"/>
      <c r="U401" s="110"/>
      <c r="V401" s="254">
        <f>Z401+AD401</f>
        <v>882</v>
      </c>
      <c r="W401" s="253"/>
      <c r="X401" s="253"/>
      <c r="Y401" s="253"/>
      <c r="Z401" s="253">
        <v>403</v>
      </c>
      <c r="AA401" s="253">
        <v>403</v>
      </c>
      <c r="AB401" s="253">
        <v>403</v>
      </c>
      <c r="AC401" s="253">
        <v>403</v>
      </c>
      <c r="AD401" s="251">
        <v>479</v>
      </c>
      <c r="AE401" s="251">
        <v>479</v>
      </c>
      <c r="AF401" s="251">
        <v>479</v>
      </c>
      <c r="AG401" s="252">
        <v>479</v>
      </c>
      <c r="AH401" s="75"/>
    </row>
    <row r="402" spans="1:35" s="10" customFormat="1" ht="15.95" customHeight="1">
      <c r="A402" s="149">
        <v>29</v>
      </c>
      <c r="B402" s="110"/>
      <c r="C402" s="110"/>
      <c r="D402" s="110"/>
      <c r="E402" s="145">
        <f>I402+M402</f>
        <v>579</v>
      </c>
      <c r="F402" s="146"/>
      <c r="G402" s="146"/>
      <c r="H402" s="146"/>
      <c r="I402" s="146">
        <v>291</v>
      </c>
      <c r="J402" s="146">
        <v>291</v>
      </c>
      <c r="K402" s="146">
        <v>291</v>
      </c>
      <c r="L402" s="146">
        <v>291</v>
      </c>
      <c r="M402" s="146">
        <v>288</v>
      </c>
      <c r="N402" s="146">
        <v>288</v>
      </c>
      <c r="O402" s="146">
        <v>288</v>
      </c>
      <c r="P402" s="255">
        <v>288</v>
      </c>
      <c r="Q402" s="22"/>
      <c r="R402" s="149">
        <v>69</v>
      </c>
      <c r="S402" s="110"/>
      <c r="T402" s="110"/>
      <c r="U402" s="110"/>
      <c r="V402" s="254">
        <f>Z402+AD402</f>
        <v>915</v>
      </c>
      <c r="W402" s="253"/>
      <c r="X402" s="253"/>
      <c r="Y402" s="253"/>
      <c r="Z402" s="253">
        <v>407</v>
      </c>
      <c r="AA402" s="253">
        <v>407</v>
      </c>
      <c r="AB402" s="253">
        <v>407</v>
      </c>
      <c r="AC402" s="253">
        <v>407</v>
      </c>
      <c r="AD402" s="251">
        <v>508</v>
      </c>
      <c r="AE402" s="251">
        <v>508</v>
      </c>
      <c r="AF402" s="251">
        <v>508</v>
      </c>
      <c r="AG402" s="252">
        <v>508</v>
      </c>
      <c r="AH402" s="75"/>
    </row>
    <row r="403" spans="1:35" s="10" customFormat="1" ht="15.95" customHeight="1">
      <c r="A403" s="149" t="s">
        <v>79</v>
      </c>
      <c r="B403" s="110"/>
      <c r="C403" s="110"/>
      <c r="D403" s="110"/>
      <c r="E403" s="145">
        <f>SUM(E404:H408)</f>
        <v>3419</v>
      </c>
      <c r="F403" s="146"/>
      <c r="G403" s="146"/>
      <c r="H403" s="146"/>
      <c r="I403" s="146">
        <f>SUM(L404:L408)</f>
        <v>1747</v>
      </c>
      <c r="J403" s="146"/>
      <c r="K403" s="146"/>
      <c r="L403" s="146"/>
      <c r="M403" s="146">
        <f>SUM(P404:P408)</f>
        <v>1672</v>
      </c>
      <c r="N403" s="146"/>
      <c r="O403" s="146"/>
      <c r="P403" s="255"/>
      <c r="Q403" s="22"/>
      <c r="R403" s="149" t="s">
        <v>80</v>
      </c>
      <c r="S403" s="110"/>
      <c r="T403" s="110"/>
      <c r="U403" s="110"/>
      <c r="V403" s="254">
        <f>SUM(V404:Y408)</f>
        <v>4862</v>
      </c>
      <c r="W403" s="253"/>
      <c r="X403" s="253"/>
      <c r="Y403" s="253"/>
      <c r="Z403" s="253">
        <f>SUM(AC404:AC408)</f>
        <v>2208</v>
      </c>
      <c r="AA403" s="253"/>
      <c r="AB403" s="253"/>
      <c r="AC403" s="253"/>
      <c r="AD403" s="251">
        <f>SUM(AG404:AG408)</f>
        <v>2654</v>
      </c>
      <c r="AE403" s="251"/>
      <c r="AF403" s="251"/>
      <c r="AG403" s="252"/>
      <c r="AH403" s="75"/>
    </row>
    <row r="404" spans="1:35" s="10" customFormat="1" ht="15.95" customHeight="1">
      <c r="A404" s="149">
        <v>30</v>
      </c>
      <c r="B404" s="110"/>
      <c r="C404" s="110"/>
      <c r="D404" s="110"/>
      <c r="E404" s="145">
        <f>I404+M404</f>
        <v>600</v>
      </c>
      <c r="F404" s="146"/>
      <c r="G404" s="146"/>
      <c r="H404" s="146"/>
      <c r="I404" s="146">
        <v>328</v>
      </c>
      <c r="J404" s="146">
        <v>328</v>
      </c>
      <c r="K404" s="146">
        <v>328</v>
      </c>
      <c r="L404" s="146">
        <v>328</v>
      </c>
      <c r="M404" s="146">
        <v>272</v>
      </c>
      <c r="N404" s="146">
        <v>272</v>
      </c>
      <c r="O404" s="146">
        <v>272</v>
      </c>
      <c r="P404" s="255">
        <v>272</v>
      </c>
      <c r="Q404" s="22"/>
      <c r="R404" s="149">
        <v>70</v>
      </c>
      <c r="S404" s="110"/>
      <c r="T404" s="110"/>
      <c r="U404" s="110"/>
      <c r="V404" s="254">
        <f>Z404+AD404</f>
        <v>1079</v>
      </c>
      <c r="W404" s="253"/>
      <c r="X404" s="253"/>
      <c r="Y404" s="253"/>
      <c r="Z404" s="253">
        <v>479</v>
      </c>
      <c r="AA404" s="253">
        <v>479</v>
      </c>
      <c r="AB404" s="253">
        <v>479</v>
      </c>
      <c r="AC404" s="253">
        <v>479</v>
      </c>
      <c r="AD404" s="251">
        <v>600</v>
      </c>
      <c r="AE404" s="251">
        <v>600</v>
      </c>
      <c r="AF404" s="251">
        <v>600</v>
      </c>
      <c r="AG404" s="252">
        <v>600</v>
      </c>
      <c r="AH404" s="75"/>
    </row>
    <row r="405" spans="1:35" s="10" customFormat="1" ht="15.95" customHeight="1">
      <c r="A405" s="149">
        <v>31</v>
      </c>
      <c r="B405" s="110"/>
      <c r="C405" s="110"/>
      <c r="D405" s="110"/>
      <c r="E405" s="145">
        <f>I405+M405</f>
        <v>672</v>
      </c>
      <c r="F405" s="146"/>
      <c r="G405" s="146"/>
      <c r="H405" s="146"/>
      <c r="I405" s="146">
        <v>336</v>
      </c>
      <c r="J405" s="146">
        <v>336</v>
      </c>
      <c r="K405" s="146">
        <v>336</v>
      </c>
      <c r="L405" s="146">
        <v>336</v>
      </c>
      <c r="M405" s="146">
        <v>336</v>
      </c>
      <c r="N405" s="146">
        <v>336</v>
      </c>
      <c r="O405" s="146">
        <v>336</v>
      </c>
      <c r="P405" s="255">
        <v>336</v>
      </c>
      <c r="Q405" s="22"/>
      <c r="R405" s="149">
        <v>71</v>
      </c>
      <c r="S405" s="110"/>
      <c r="T405" s="110"/>
      <c r="U405" s="110"/>
      <c r="V405" s="254">
        <f>Z405+AD405</f>
        <v>1143</v>
      </c>
      <c r="W405" s="253"/>
      <c r="X405" s="253"/>
      <c r="Y405" s="253"/>
      <c r="Z405" s="253">
        <v>502</v>
      </c>
      <c r="AA405" s="253">
        <v>502</v>
      </c>
      <c r="AB405" s="253">
        <v>502</v>
      </c>
      <c r="AC405" s="253">
        <v>502</v>
      </c>
      <c r="AD405" s="251">
        <v>641</v>
      </c>
      <c r="AE405" s="251">
        <v>641</v>
      </c>
      <c r="AF405" s="251">
        <v>641</v>
      </c>
      <c r="AG405" s="252">
        <v>641</v>
      </c>
      <c r="AH405" s="75"/>
    </row>
    <row r="406" spans="1:35" s="10" customFormat="1" ht="15.95" customHeight="1">
      <c r="A406" s="149">
        <v>32</v>
      </c>
      <c r="B406" s="110"/>
      <c r="C406" s="110"/>
      <c r="D406" s="110"/>
      <c r="E406" s="145">
        <f>I406+M406</f>
        <v>695</v>
      </c>
      <c r="F406" s="146"/>
      <c r="G406" s="146"/>
      <c r="H406" s="146"/>
      <c r="I406" s="146">
        <v>344</v>
      </c>
      <c r="J406" s="146">
        <v>344</v>
      </c>
      <c r="K406" s="146">
        <v>344</v>
      </c>
      <c r="L406" s="146">
        <v>344</v>
      </c>
      <c r="M406" s="146">
        <v>351</v>
      </c>
      <c r="N406" s="146">
        <v>351</v>
      </c>
      <c r="O406" s="146">
        <v>351</v>
      </c>
      <c r="P406" s="255">
        <v>351</v>
      </c>
      <c r="Q406" s="22"/>
      <c r="R406" s="149">
        <v>72</v>
      </c>
      <c r="S406" s="110"/>
      <c r="T406" s="110"/>
      <c r="U406" s="110"/>
      <c r="V406" s="254">
        <f>Z406+AD406</f>
        <v>1113</v>
      </c>
      <c r="W406" s="253"/>
      <c r="X406" s="253"/>
      <c r="Y406" s="253"/>
      <c r="Z406" s="253">
        <v>506</v>
      </c>
      <c r="AA406" s="253">
        <v>506</v>
      </c>
      <c r="AB406" s="253">
        <v>506</v>
      </c>
      <c r="AC406" s="253">
        <v>506</v>
      </c>
      <c r="AD406" s="251">
        <v>607</v>
      </c>
      <c r="AE406" s="251">
        <v>607</v>
      </c>
      <c r="AF406" s="251">
        <v>607</v>
      </c>
      <c r="AG406" s="252">
        <v>607</v>
      </c>
      <c r="AH406" s="75"/>
    </row>
    <row r="407" spans="1:35" s="10" customFormat="1" ht="15.95" customHeight="1">
      <c r="A407" s="149">
        <v>33</v>
      </c>
      <c r="B407" s="110"/>
      <c r="C407" s="110"/>
      <c r="D407" s="110"/>
      <c r="E407" s="145">
        <f>I407+M407</f>
        <v>733</v>
      </c>
      <c r="F407" s="146"/>
      <c r="G407" s="146"/>
      <c r="H407" s="146"/>
      <c r="I407" s="146">
        <v>369</v>
      </c>
      <c r="J407" s="146">
        <v>369</v>
      </c>
      <c r="K407" s="146">
        <v>369</v>
      </c>
      <c r="L407" s="146">
        <v>369</v>
      </c>
      <c r="M407" s="146">
        <v>364</v>
      </c>
      <c r="N407" s="146">
        <v>364</v>
      </c>
      <c r="O407" s="146">
        <v>364</v>
      </c>
      <c r="P407" s="255">
        <v>364</v>
      </c>
      <c r="Q407" s="22"/>
      <c r="R407" s="149">
        <v>73</v>
      </c>
      <c r="S407" s="110"/>
      <c r="T407" s="110"/>
      <c r="U407" s="110"/>
      <c r="V407" s="254">
        <f>Z407+AD407</f>
        <v>917</v>
      </c>
      <c r="W407" s="253"/>
      <c r="X407" s="253"/>
      <c r="Y407" s="253"/>
      <c r="Z407" s="253">
        <v>416</v>
      </c>
      <c r="AA407" s="253">
        <v>416</v>
      </c>
      <c r="AB407" s="253">
        <v>416</v>
      </c>
      <c r="AC407" s="253">
        <v>416</v>
      </c>
      <c r="AD407" s="251">
        <v>501</v>
      </c>
      <c r="AE407" s="251">
        <v>501</v>
      </c>
      <c r="AF407" s="251">
        <v>501</v>
      </c>
      <c r="AG407" s="252">
        <v>501</v>
      </c>
      <c r="AH407" s="75"/>
    </row>
    <row r="408" spans="1:35" s="10" customFormat="1" ht="15.95" customHeight="1">
      <c r="A408" s="149">
        <v>34</v>
      </c>
      <c r="B408" s="110"/>
      <c r="C408" s="110"/>
      <c r="D408" s="110"/>
      <c r="E408" s="145">
        <f>I408+M408</f>
        <v>719</v>
      </c>
      <c r="F408" s="146"/>
      <c r="G408" s="146"/>
      <c r="H408" s="146"/>
      <c r="I408" s="146">
        <v>370</v>
      </c>
      <c r="J408" s="146">
        <v>370</v>
      </c>
      <c r="K408" s="146">
        <v>370</v>
      </c>
      <c r="L408" s="146">
        <v>370</v>
      </c>
      <c r="M408" s="146">
        <v>349</v>
      </c>
      <c r="N408" s="146">
        <v>349</v>
      </c>
      <c r="O408" s="146">
        <v>349</v>
      </c>
      <c r="P408" s="255">
        <v>349</v>
      </c>
      <c r="Q408" s="22"/>
      <c r="R408" s="149">
        <v>74</v>
      </c>
      <c r="S408" s="110"/>
      <c r="T408" s="110"/>
      <c r="U408" s="110"/>
      <c r="V408" s="254">
        <f>Z408+AD408</f>
        <v>610</v>
      </c>
      <c r="W408" s="253"/>
      <c r="X408" s="253"/>
      <c r="Y408" s="253"/>
      <c r="Z408" s="253">
        <v>305</v>
      </c>
      <c r="AA408" s="253">
        <v>305</v>
      </c>
      <c r="AB408" s="253">
        <v>305</v>
      </c>
      <c r="AC408" s="253">
        <v>305</v>
      </c>
      <c r="AD408" s="251">
        <v>305</v>
      </c>
      <c r="AE408" s="251">
        <v>305</v>
      </c>
      <c r="AF408" s="251">
        <v>305</v>
      </c>
      <c r="AG408" s="252">
        <v>305</v>
      </c>
      <c r="AH408" s="75"/>
    </row>
    <row r="409" spans="1:35" s="10" customFormat="1" ht="15.95" customHeight="1">
      <c r="A409" s="149" t="s">
        <v>81</v>
      </c>
      <c r="B409" s="110"/>
      <c r="C409" s="110"/>
      <c r="D409" s="110"/>
      <c r="E409" s="145">
        <f>SUM(E410:H414)</f>
        <v>4356</v>
      </c>
      <c r="F409" s="146"/>
      <c r="G409" s="146"/>
      <c r="H409" s="146"/>
      <c r="I409" s="146">
        <f>SUM(L410:L414)</f>
        <v>2096</v>
      </c>
      <c r="J409" s="146"/>
      <c r="K409" s="146"/>
      <c r="L409" s="146"/>
      <c r="M409" s="146">
        <f>SUM(P410:P414)</f>
        <v>2260</v>
      </c>
      <c r="N409" s="146"/>
      <c r="O409" s="146"/>
      <c r="P409" s="255"/>
      <c r="Q409" s="22"/>
      <c r="R409" s="149" t="s">
        <v>82</v>
      </c>
      <c r="S409" s="110"/>
      <c r="T409" s="110"/>
      <c r="U409" s="110"/>
      <c r="V409" s="254">
        <f>SUM(V410:Y414)</f>
        <v>3956</v>
      </c>
      <c r="W409" s="253"/>
      <c r="X409" s="253"/>
      <c r="Y409" s="253"/>
      <c r="Z409" s="253">
        <f>SUM(AC410:AC414)</f>
        <v>1890</v>
      </c>
      <c r="AA409" s="253"/>
      <c r="AB409" s="253"/>
      <c r="AC409" s="253"/>
      <c r="AD409" s="251">
        <f>SUM(AG410:AG414)</f>
        <v>2066</v>
      </c>
      <c r="AE409" s="251"/>
      <c r="AF409" s="251"/>
      <c r="AG409" s="252"/>
      <c r="AH409" s="75"/>
    </row>
    <row r="410" spans="1:35" s="10" customFormat="1" ht="15.95" customHeight="1">
      <c r="A410" s="149">
        <v>35</v>
      </c>
      <c r="B410" s="110"/>
      <c r="C410" s="110"/>
      <c r="D410" s="110"/>
      <c r="E410" s="145">
        <f>I410+M410</f>
        <v>817</v>
      </c>
      <c r="F410" s="146"/>
      <c r="G410" s="146"/>
      <c r="H410" s="146"/>
      <c r="I410" s="146">
        <v>401</v>
      </c>
      <c r="J410" s="146">
        <v>401</v>
      </c>
      <c r="K410" s="146">
        <v>401</v>
      </c>
      <c r="L410" s="146">
        <v>401</v>
      </c>
      <c r="M410" s="146">
        <v>416</v>
      </c>
      <c r="N410" s="146">
        <v>416</v>
      </c>
      <c r="O410" s="146">
        <v>416</v>
      </c>
      <c r="P410" s="255">
        <v>416</v>
      </c>
      <c r="Q410" s="22"/>
      <c r="R410" s="149">
        <v>75</v>
      </c>
      <c r="S410" s="110"/>
      <c r="T410" s="110"/>
      <c r="U410" s="110"/>
      <c r="V410" s="254">
        <f>Z410+AD410</f>
        <v>790</v>
      </c>
      <c r="W410" s="253"/>
      <c r="X410" s="253"/>
      <c r="Y410" s="253"/>
      <c r="Z410" s="253">
        <v>383</v>
      </c>
      <c r="AA410" s="253">
        <v>383</v>
      </c>
      <c r="AB410" s="253">
        <v>383</v>
      </c>
      <c r="AC410" s="253">
        <v>383</v>
      </c>
      <c r="AD410" s="251">
        <v>407</v>
      </c>
      <c r="AE410" s="251">
        <v>407</v>
      </c>
      <c r="AF410" s="251">
        <v>407</v>
      </c>
      <c r="AG410" s="252">
        <v>407</v>
      </c>
      <c r="AH410" s="75"/>
    </row>
    <row r="411" spans="1:35" s="10" customFormat="1" ht="15.95" customHeight="1">
      <c r="A411" s="149">
        <v>36</v>
      </c>
      <c r="B411" s="110"/>
      <c r="C411" s="110"/>
      <c r="D411" s="110"/>
      <c r="E411" s="145">
        <f>I411+M411</f>
        <v>812</v>
      </c>
      <c r="F411" s="146"/>
      <c r="G411" s="146"/>
      <c r="H411" s="146"/>
      <c r="I411" s="146">
        <v>359</v>
      </c>
      <c r="J411" s="146">
        <v>359</v>
      </c>
      <c r="K411" s="146">
        <v>359</v>
      </c>
      <c r="L411" s="146">
        <v>359</v>
      </c>
      <c r="M411" s="146">
        <v>453</v>
      </c>
      <c r="N411" s="146">
        <v>453</v>
      </c>
      <c r="O411" s="146">
        <v>453</v>
      </c>
      <c r="P411" s="255">
        <v>453</v>
      </c>
      <c r="Q411" s="22"/>
      <c r="R411" s="149">
        <v>76</v>
      </c>
      <c r="S411" s="110"/>
      <c r="T411" s="110"/>
      <c r="U411" s="110"/>
      <c r="V411" s="254">
        <f>Z411+AD411</f>
        <v>840</v>
      </c>
      <c r="W411" s="253"/>
      <c r="X411" s="253"/>
      <c r="Y411" s="253"/>
      <c r="Z411" s="253">
        <v>391</v>
      </c>
      <c r="AA411" s="253">
        <v>391</v>
      </c>
      <c r="AB411" s="253">
        <v>391</v>
      </c>
      <c r="AC411" s="253">
        <v>391</v>
      </c>
      <c r="AD411" s="251">
        <v>449</v>
      </c>
      <c r="AE411" s="251">
        <v>449</v>
      </c>
      <c r="AF411" s="251">
        <v>449</v>
      </c>
      <c r="AG411" s="252">
        <v>449</v>
      </c>
      <c r="AH411" s="75"/>
    </row>
    <row r="412" spans="1:35" s="10" customFormat="1" ht="15.95" customHeight="1">
      <c r="A412" s="149">
        <v>37</v>
      </c>
      <c r="B412" s="110"/>
      <c r="C412" s="110"/>
      <c r="D412" s="110"/>
      <c r="E412" s="145">
        <f>I412+M412</f>
        <v>894</v>
      </c>
      <c r="F412" s="146"/>
      <c r="G412" s="146"/>
      <c r="H412" s="146"/>
      <c r="I412" s="146">
        <v>446</v>
      </c>
      <c r="J412" s="146">
        <v>446</v>
      </c>
      <c r="K412" s="146">
        <v>446</v>
      </c>
      <c r="L412" s="146">
        <v>446</v>
      </c>
      <c r="M412" s="146">
        <v>448</v>
      </c>
      <c r="N412" s="146">
        <v>448</v>
      </c>
      <c r="O412" s="146">
        <v>448</v>
      </c>
      <c r="P412" s="255">
        <v>448</v>
      </c>
      <c r="Q412" s="22"/>
      <c r="R412" s="149">
        <v>77</v>
      </c>
      <c r="S412" s="110"/>
      <c r="T412" s="110"/>
      <c r="U412" s="110"/>
      <c r="V412" s="254">
        <f>Z412+AD412</f>
        <v>839</v>
      </c>
      <c r="W412" s="253"/>
      <c r="X412" s="253"/>
      <c r="Y412" s="253"/>
      <c r="Z412" s="253">
        <v>388</v>
      </c>
      <c r="AA412" s="253">
        <v>388</v>
      </c>
      <c r="AB412" s="253">
        <v>388</v>
      </c>
      <c r="AC412" s="253">
        <v>388</v>
      </c>
      <c r="AD412" s="251">
        <v>451</v>
      </c>
      <c r="AE412" s="251">
        <v>451</v>
      </c>
      <c r="AF412" s="251">
        <v>451</v>
      </c>
      <c r="AG412" s="252">
        <v>451</v>
      </c>
      <c r="AH412" s="75"/>
    </row>
    <row r="413" spans="1:35" ht="15.95" customHeight="1">
      <c r="A413" s="149">
        <v>38</v>
      </c>
      <c r="B413" s="110"/>
      <c r="C413" s="110"/>
      <c r="D413" s="110"/>
      <c r="E413" s="145">
        <f>I413+M413</f>
        <v>904</v>
      </c>
      <c r="F413" s="146"/>
      <c r="G413" s="146"/>
      <c r="H413" s="146"/>
      <c r="I413" s="146">
        <v>445</v>
      </c>
      <c r="J413" s="146">
        <v>445</v>
      </c>
      <c r="K413" s="146">
        <v>445</v>
      </c>
      <c r="L413" s="146">
        <v>445</v>
      </c>
      <c r="M413" s="146">
        <v>459</v>
      </c>
      <c r="N413" s="146">
        <v>459</v>
      </c>
      <c r="O413" s="146">
        <v>459</v>
      </c>
      <c r="P413" s="255">
        <v>459</v>
      </c>
      <c r="Q413" s="22"/>
      <c r="R413" s="149">
        <v>78</v>
      </c>
      <c r="S413" s="110"/>
      <c r="T413" s="110"/>
      <c r="U413" s="110"/>
      <c r="V413" s="254">
        <f>Z413+AD413</f>
        <v>818</v>
      </c>
      <c r="W413" s="253"/>
      <c r="X413" s="253"/>
      <c r="Y413" s="253"/>
      <c r="Z413" s="253">
        <v>395</v>
      </c>
      <c r="AA413" s="253">
        <v>395</v>
      </c>
      <c r="AB413" s="253">
        <v>395</v>
      </c>
      <c r="AC413" s="253">
        <v>395</v>
      </c>
      <c r="AD413" s="251">
        <v>423</v>
      </c>
      <c r="AE413" s="251">
        <v>423</v>
      </c>
      <c r="AF413" s="251">
        <v>423</v>
      </c>
      <c r="AG413" s="252">
        <v>423</v>
      </c>
      <c r="AH413" s="75"/>
    </row>
    <row r="414" spans="1:35" ht="15.95" customHeight="1">
      <c r="A414" s="263">
        <v>39</v>
      </c>
      <c r="B414" s="264"/>
      <c r="C414" s="264"/>
      <c r="D414" s="264"/>
      <c r="E414" s="257">
        <f>I414+M414</f>
        <v>929</v>
      </c>
      <c r="F414" s="258"/>
      <c r="G414" s="258"/>
      <c r="H414" s="258"/>
      <c r="I414" s="258">
        <v>445</v>
      </c>
      <c r="J414" s="258">
        <v>445</v>
      </c>
      <c r="K414" s="258">
        <v>445</v>
      </c>
      <c r="L414" s="258">
        <v>445</v>
      </c>
      <c r="M414" s="258">
        <v>484</v>
      </c>
      <c r="N414" s="258">
        <v>484</v>
      </c>
      <c r="O414" s="258">
        <v>484</v>
      </c>
      <c r="P414" s="295">
        <v>484</v>
      </c>
      <c r="Q414" s="22"/>
      <c r="R414" s="263">
        <v>79</v>
      </c>
      <c r="S414" s="264"/>
      <c r="T414" s="264"/>
      <c r="U414" s="264"/>
      <c r="V414" s="296">
        <f>Z414+AD414</f>
        <v>669</v>
      </c>
      <c r="W414" s="285"/>
      <c r="X414" s="285"/>
      <c r="Y414" s="285"/>
      <c r="Z414" s="285">
        <v>333</v>
      </c>
      <c r="AA414" s="285">
        <v>333</v>
      </c>
      <c r="AB414" s="285">
        <v>333</v>
      </c>
      <c r="AC414" s="285">
        <v>333</v>
      </c>
      <c r="AD414" s="277">
        <v>336</v>
      </c>
      <c r="AE414" s="277">
        <v>336</v>
      </c>
      <c r="AF414" s="277">
        <v>336</v>
      </c>
      <c r="AG414" s="278">
        <v>336</v>
      </c>
      <c r="AH414" s="75"/>
    </row>
    <row r="415" spans="1:35" s="25" customFormat="1" ht="15.95" customHeight="1">
      <c r="A415" s="17"/>
      <c r="B415" s="17"/>
      <c r="C415" s="17"/>
      <c r="D415" s="17"/>
      <c r="E415" s="18"/>
      <c r="F415" s="18"/>
      <c r="G415" s="18"/>
      <c r="H415" s="18"/>
      <c r="I415" s="18"/>
      <c r="J415" s="18"/>
      <c r="K415" s="18"/>
      <c r="L415" s="18"/>
      <c r="M415" s="18"/>
      <c r="N415" s="18"/>
      <c r="O415" s="18"/>
      <c r="P415" s="18"/>
      <c r="Q415" s="24"/>
      <c r="R415" s="17"/>
      <c r="S415" s="17"/>
      <c r="T415" s="17"/>
      <c r="U415" s="17"/>
      <c r="V415" s="18"/>
      <c r="W415" s="18"/>
      <c r="X415" s="18"/>
      <c r="Y415" s="18"/>
      <c r="Z415" s="18"/>
      <c r="AA415" s="18"/>
      <c r="AB415" s="18"/>
      <c r="AC415" s="18"/>
      <c r="AD415" s="74"/>
      <c r="AE415" s="74"/>
      <c r="AF415" s="74"/>
      <c r="AG415" s="74"/>
      <c r="AH415" s="75"/>
      <c r="AI415" s="1"/>
    </row>
    <row r="416" spans="1:35" ht="15.95" customHeight="1">
      <c r="B416" s="1" t="s">
        <v>275</v>
      </c>
      <c r="AD416" s="75"/>
      <c r="AE416" s="75"/>
      <c r="AF416" s="75"/>
      <c r="AG416" s="75"/>
      <c r="AH416" s="80"/>
      <c r="AI416" s="25"/>
    </row>
    <row r="417" spans="1:34" ht="15.95" customHeight="1">
      <c r="A417" s="262" t="s">
        <v>66</v>
      </c>
      <c r="B417" s="229"/>
      <c r="C417" s="229"/>
      <c r="D417" s="230"/>
      <c r="E417" s="228" t="s">
        <v>40</v>
      </c>
      <c r="F417" s="229"/>
      <c r="G417" s="229"/>
      <c r="H417" s="230"/>
      <c r="I417" s="229" t="s">
        <v>41</v>
      </c>
      <c r="J417" s="229"/>
      <c r="K417" s="229"/>
      <c r="L417" s="230"/>
      <c r="M417" s="229" t="s">
        <v>42</v>
      </c>
      <c r="N417" s="229"/>
      <c r="O417" s="229"/>
      <c r="P417" s="234"/>
      <c r="Q417" s="20"/>
      <c r="R417" s="262" t="s">
        <v>66</v>
      </c>
      <c r="S417" s="229"/>
      <c r="T417" s="229"/>
      <c r="U417" s="230"/>
      <c r="V417" s="229" t="s">
        <v>40</v>
      </c>
      <c r="W417" s="229"/>
      <c r="X417" s="229"/>
      <c r="Y417" s="230"/>
      <c r="Z417" s="229" t="s">
        <v>41</v>
      </c>
      <c r="AA417" s="229"/>
      <c r="AB417" s="229"/>
      <c r="AC417" s="230"/>
      <c r="AD417" s="275" t="s">
        <v>42</v>
      </c>
      <c r="AE417" s="275"/>
      <c r="AF417" s="275"/>
      <c r="AG417" s="276"/>
      <c r="AH417" s="75"/>
    </row>
    <row r="418" spans="1:34" ht="15.95" customHeight="1">
      <c r="A418" s="149" t="s">
        <v>83</v>
      </c>
      <c r="B418" s="110"/>
      <c r="C418" s="110"/>
      <c r="D418" s="111"/>
      <c r="E418" s="254">
        <f>SUM(E419:H423)</f>
        <v>2337</v>
      </c>
      <c r="F418" s="253"/>
      <c r="G418" s="253"/>
      <c r="H418" s="253"/>
      <c r="I418" s="253">
        <f>SUM(L419:L423)</f>
        <v>1051</v>
      </c>
      <c r="J418" s="253"/>
      <c r="K418" s="253"/>
      <c r="L418" s="253"/>
      <c r="M418" s="253">
        <f>SUM(P419:P423)</f>
        <v>1286</v>
      </c>
      <c r="N418" s="253"/>
      <c r="O418" s="253"/>
      <c r="P418" s="283"/>
      <c r="Q418" s="20"/>
      <c r="R418" s="149" t="s">
        <v>84</v>
      </c>
      <c r="S418" s="110"/>
      <c r="T418" s="110"/>
      <c r="U418" s="111"/>
      <c r="V418" s="254">
        <f>SUM(V419:Y423)</f>
        <v>588</v>
      </c>
      <c r="W418" s="253"/>
      <c r="X418" s="253"/>
      <c r="Y418" s="253"/>
      <c r="Z418" s="253">
        <f>SUM(AC419:AC423)</f>
        <v>162</v>
      </c>
      <c r="AA418" s="253"/>
      <c r="AB418" s="253"/>
      <c r="AC418" s="253"/>
      <c r="AD418" s="251">
        <f>SUM(AG419:AG423)</f>
        <v>426</v>
      </c>
      <c r="AE418" s="251"/>
      <c r="AF418" s="251"/>
      <c r="AG418" s="252"/>
      <c r="AH418" s="75"/>
    </row>
    <row r="419" spans="1:34" ht="15.95" customHeight="1">
      <c r="A419" s="149">
        <v>80</v>
      </c>
      <c r="B419" s="110"/>
      <c r="C419" s="110"/>
      <c r="D419" s="111"/>
      <c r="E419" s="254">
        <f>I419+M419</f>
        <v>530</v>
      </c>
      <c r="F419" s="253"/>
      <c r="G419" s="253"/>
      <c r="H419" s="253"/>
      <c r="I419" s="253">
        <v>246</v>
      </c>
      <c r="J419" s="253">
        <v>246</v>
      </c>
      <c r="K419" s="253">
        <v>246</v>
      </c>
      <c r="L419" s="253">
        <v>246</v>
      </c>
      <c r="M419" s="253">
        <v>284</v>
      </c>
      <c r="N419" s="253">
        <v>284</v>
      </c>
      <c r="O419" s="253">
        <v>284</v>
      </c>
      <c r="P419" s="283">
        <v>284</v>
      </c>
      <c r="Q419" s="20"/>
      <c r="R419" s="149">
        <v>90</v>
      </c>
      <c r="S419" s="110"/>
      <c r="T419" s="110"/>
      <c r="U419" s="111"/>
      <c r="V419" s="254">
        <f>Z419+AD419</f>
        <v>173</v>
      </c>
      <c r="W419" s="253"/>
      <c r="X419" s="253"/>
      <c r="Y419" s="253"/>
      <c r="Z419" s="253">
        <v>50</v>
      </c>
      <c r="AA419" s="253">
        <v>50</v>
      </c>
      <c r="AB419" s="253">
        <v>50</v>
      </c>
      <c r="AC419" s="253">
        <v>50</v>
      </c>
      <c r="AD419" s="251">
        <v>123</v>
      </c>
      <c r="AE419" s="251">
        <v>123</v>
      </c>
      <c r="AF419" s="251">
        <v>123</v>
      </c>
      <c r="AG419" s="252">
        <v>123</v>
      </c>
      <c r="AH419" s="75"/>
    </row>
    <row r="420" spans="1:34" ht="15.95" customHeight="1">
      <c r="A420" s="149">
        <v>81</v>
      </c>
      <c r="B420" s="110"/>
      <c r="C420" s="110"/>
      <c r="D420" s="111"/>
      <c r="E420" s="254">
        <f>I420+M420</f>
        <v>449</v>
      </c>
      <c r="F420" s="253"/>
      <c r="G420" s="253"/>
      <c r="H420" s="253"/>
      <c r="I420" s="253">
        <v>216</v>
      </c>
      <c r="J420" s="253">
        <v>216</v>
      </c>
      <c r="K420" s="253">
        <v>216</v>
      </c>
      <c r="L420" s="253">
        <v>216</v>
      </c>
      <c r="M420" s="253">
        <v>233</v>
      </c>
      <c r="N420" s="253">
        <v>233</v>
      </c>
      <c r="O420" s="253">
        <v>233</v>
      </c>
      <c r="P420" s="283">
        <v>233</v>
      </c>
      <c r="Q420" s="20"/>
      <c r="R420" s="149">
        <v>91</v>
      </c>
      <c r="S420" s="110"/>
      <c r="T420" s="110"/>
      <c r="U420" s="111"/>
      <c r="V420" s="254">
        <f>Z420+AD420</f>
        <v>153</v>
      </c>
      <c r="W420" s="253"/>
      <c r="X420" s="253"/>
      <c r="Y420" s="253"/>
      <c r="Z420" s="253">
        <v>51</v>
      </c>
      <c r="AA420" s="253">
        <v>51</v>
      </c>
      <c r="AB420" s="253">
        <v>51</v>
      </c>
      <c r="AC420" s="253">
        <v>51</v>
      </c>
      <c r="AD420" s="251">
        <v>102</v>
      </c>
      <c r="AE420" s="251">
        <v>102</v>
      </c>
      <c r="AF420" s="251">
        <v>102</v>
      </c>
      <c r="AG420" s="252">
        <v>102</v>
      </c>
      <c r="AH420" s="75"/>
    </row>
    <row r="421" spans="1:34" ht="15.95" customHeight="1">
      <c r="A421" s="149">
        <v>82</v>
      </c>
      <c r="B421" s="110"/>
      <c r="C421" s="110"/>
      <c r="D421" s="111"/>
      <c r="E421" s="254">
        <f>I421+M421</f>
        <v>510</v>
      </c>
      <c r="F421" s="253"/>
      <c r="G421" s="253"/>
      <c r="H421" s="253"/>
      <c r="I421" s="253">
        <v>231</v>
      </c>
      <c r="J421" s="253">
        <v>231</v>
      </c>
      <c r="K421" s="253">
        <v>231</v>
      </c>
      <c r="L421" s="253">
        <v>231</v>
      </c>
      <c r="M421" s="253">
        <v>279</v>
      </c>
      <c r="N421" s="253">
        <v>279</v>
      </c>
      <c r="O421" s="253">
        <v>279</v>
      </c>
      <c r="P421" s="283">
        <v>279</v>
      </c>
      <c r="Q421" s="20"/>
      <c r="R421" s="149">
        <v>92</v>
      </c>
      <c r="S421" s="110"/>
      <c r="T421" s="110"/>
      <c r="U421" s="111"/>
      <c r="V421" s="254">
        <f>Z421+AD421</f>
        <v>92</v>
      </c>
      <c r="W421" s="253"/>
      <c r="X421" s="253"/>
      <c r="Y421" s="253"/>
      <c r="Z421" s="253">
        <v>23</v>
      </c>
      <c r="AA421" s="253">
        <v>23</v>
      </c>
      <c r="AB421" s="253">
        <v>23</v>
      </c>
      <c r="AC421" s="253">
        <v>23</v>
      </c>
      <c r="AD421" s="251">
        <v>69</v>
      </c>
      <c r="AE421" s="251">
        <v>69</v>
      </c>
      <c r="AF421" s="251">
        <v>69</v>
      </c>
      <c r="AG421" s="252">
        <v>69</v>
      </c>
      <c r="AH421" s="75"/>
    </row>
    <row r="422" spans="1:34" ht="15.95" customHeight="1">
      <c r="A422" s="149">
        <v>83</v>
      </c>
      <c r="B422" s="110"/>
      <c r="C422" s="110"/>
      <c r="D422" s="111"/>
      <c r="E422" s="254">
        <f>I422+M422</f>
        <v>432</v>
      </c>
      <c r="F422" s="253"/>
      <c r="G422" s="253"/>
      <c r="H422" s="253"/>
      <c r="I422" s="253">
        <v>185</v>
      </c>
      <c r="J422" s="253">
        <v>185</v>
      </c>
      <c r="K422" s="253">
        <v>185</v>
      </c>
      <c r="L422" s="253">
        <v>185</v>
      </c>
      <c r="M422" s="253">
        <v>247</v>
      </c>
      <c r="N422" s="253">
        <v>247</v>
      </c>
      <c r="O422" s="253">
        <v>247</v>
      </c>
      <c r="P422" s="283">
        <v>247</v>
      </c>
      <c r="Q422" s="20"/>
      <c r="R422" s="149">
        <v>93</v>
      </c>
      <c r="S422" s="110"/>
      <c r="T422" s="110"/>
      <c r="U422" s="111"/>
      <c r="V422" s="254">
        <f>Z422+AD422</f>
        <v>93</v>
      </c>
      <c r="W422" s="253"/>
      <c r="X422" s="253"/>
      <c r="Y422" s="253"/>
      <c r="Z422" s="253">
        <v>24</v>
      </c>
      <c r="AA422" s="253">
        <v>24</v>
      </c>
      <c r="AB422" s="253">
        <v>24</v>
      </c>
      <c r="AC422" s="253">
        <v>24</v>
      </c>
      <c r="AD422" s="251">
        <v>69</v>
      </c>
      <c r="AE422" s="251">
        <v>69</v>
      </c>
      <c r="AF422" s="251">
        <v>69</v>
      </c>
      <c r="AG422" s="252">
        <v>69</v>
      </c>
      <c r="AH422" s="75"/>
    </row>
    <row r="423" spans="1:34" ht="15.95" customHeight="1">
      <c r="A423" s="149">
        <v>84</v>
      </c>
      <c r="B423" s="110"/>
      <c r="C423" s="110"/>
      <c r="D423" s="111"/>
      <c r="E423" s="254">
        <f>I423+M423</f>
        <v>416</v>
      </c>
      <c r="F423" s="253"/>
      <c r="G423" s="253"/>
      <c r="H423" s="253"/>
      <c r="I423" s="253">
        <v>173</v>
      </c>
      <c r="J423" s="253">
        <v>173</v>
      </c>
      <c r="K423" s="253">
        <v>173</v>
      </c>
      <c r="L423" s="253">
        <v>173</v>
      </c>
      <c r="M423" s="253">
        <v>243</v>
      </c>
      <c r="N423" s="253">
        <v>243</v>
      </c>
      <c r="O423" s="253">
        <v>243</v>
      </c>
      <c r="P423" s="283">
        <v>243</v>
      </c>
      <c r="Q423" s="20"/>
      <c r="R423" s="149">
        <v>94</v>
      </c>
      <c r="S423" s="110"/>
      <c r="T423" s="110"/>
      <c r="U423" s="111"/>
      <c r="V423" s="254">
        <f>Z423+AD423</f>
        <v>77</v>
      </c>
      <c r="W423" s="253"/>
      <c r="X423" s="253"/>
      <c r="Y423" s="253"/>
      <c r="Z423" s="253">
        <v>14</v>
      </c>
      <c r="AA423" s="253">
        <v>14</v>
      </c>
      <c r="AB423" s="253">
        <v>14</v>
      </c>
      <c r="AC423" s="253">
        <v>14</v>
      </c>
      <c r="AD423" s="251">
        <v>63</v>
      </c>
      <c r="AE423" s="251">
        <v>63</v>
      </c>
      <c r="AF423" s="251">
        <v>63</v>
      </c>
      <c r="AG423" s="252">
        <v>63</v>
      </c>
      <c r="AH423" s="75"/>
    </row>
    <row r="424" spans="1:34" ht="15.95" customHeight="1">
      <c r="A424" s="149" t="s">
        <v>87</v>
      </c>
      <c r="B424" s="110"/>
      <c r="C424" s="110"/>
      <c r="D424" s="111"/>
      <c r="E424" s="254">
        <f>SUM(E425:H429)</f>
        <v>1454</v>
      </c>
      <c r="F424" s="253"/>
      <c r="G424" s="253"/>
      <c r="H424" s="253"/>
      <c r="I424" s="253">
        <f>SUM(L425:L429)</f>
        <v>574</v>
      </c>
      <c r="J424" s="253"/>
      <c r="K424" s="253"/>
      <c r="L424" s="253"/>
      <c r="M424" s="253">
        <f>SUM(P425:P429)</f>
        <v>880</v>
      </c>
      <c r="N424" s="253"/>
      <c r="O424" s="253"/>
      <c r="P424" s="283"/>
      <c r="Q424" s="20"/>
      <c r="R424" s="149" t="s">
        <v>85</v>
      </c>
      <c r="S424" s="110"/>
      <c r="T424" s="110"/>
      <c r="U424" s="111"/>
      <c r="V424" s="254">
        <f>SUM(V425:Y429)</f>
        <v>202</v>
      </c>
      <c r="W424" s="253"/>
      <c r="X424" s="253"/>
      <c r="Y424" s="253"/>
      <c r="Z424" s="253">
        <f>SUM(AC425:AC429)</f>
        <v>34</v>
      </c>
      <c r="AA424" s="253"/>
      <c r="AB424" s="253"/>
      <c r="AC424" s="253"/>
      <c r="AD424" s="251">
        <f>SUM(AG425:AG429)</f>
        <v>168</v>
      </c>
      <c r="AE424" s="251"/>
      <c r="AF424" s="251"/>
      <c r="AG424" s="252"/>
      <c r="AH424" s="75"/>
    </row>
    <row r="425" spans="1:34" ht="15.95" customHeight="1">
      <c r="A425" s="149">
        <v>85</v>
      </c>
      <c r="B425" s="110"/>
      <c r="C425" s="110"/>
      <c r="D425" s="111"/>
      <c r="E425" s="254">
        <f>I425+M425</f>
        <v>392</v>
      </c>
      <c r="F425" s="253"/>
      <c r="G425" s="253"/>
      <c r="H425" s="253"/>
      <c r="I425" s="253">
        <v>166</v>
      </c>
      <c r="J425" s="253">
        <v>166</v>
      </c>
      <c r="K425" s="253">
        <v>166</v>
      </c>
      <c r="L425" s="253">
        <v>166</v>
      </c>
      <c r="M425" s="253">
        <v>226</v>
      </c>
      <c r="N425" s="253">
        <v>226</v>
      </c>
      <c r="O425" s="253">
        <v>226</v>
      </c>
      <c r="P425" s="283">
        <v>226</v>
      </c>
      <c r="Q425" s="20"/>
      <c r="R425" s="149">
        <v>95</v>
      </c>
      <c r="S425" s="110"/>
      <c r="T425" s="110"/>
      <c r="U425" s="111"/>
      <c r="V425" s="254">
        <f t="shared" ref="V425:V430" si="19">Z425+AD425</f>
        <v>69</v>
      </c>
      <c r="W425" s="253"/>
      <c r="X425" s="253"/>
      <c r="Y425" s="253"/>
      <c r="Z425" s="253">
        <v>15</v>
      </c>
      <c r="AA425" s="253">
        <v>15</v>
      </c>
      <c r="AB425" s="253">
        <v>15</v>
      </c>
      <c r="AC425" s="253">
        <v>15</v>
      </c>
      <c r="AD425" s="251">
        <v>54</v>
      </c>
      <c r="AE425" s="251">
        <v>54</v>
      </c>
      <c r="AF425" s="251">
        <v>54</v>
      </c>
      <c r="AG425" s="252">
        <v>54</v>
      </c>
      <c r="AH425" s="75"/>
    </row>
    <row r="426" spans="1:34" ht="15.95" customHeight="1">
      <c r="A426" s="149">
        <v>86</v>
      </c>
      <c r="B426" s="110"/>
      <c r="C426" s="110"/>
      <c r="D426" s="111"/>
      <c r="E426" s="254">
        <f>I426+M426</f>
        <v>322</v>
      </c>
      <c r="F426" s="253"/>
      <c r="G426" s="253"/>
      <c r="H426" s="253"/>
      <c r="I426" s="253">
        <v>124</v>
      </c>
      <c r="J426" s="253">
        <v>124</v>
      </c>
      <c r="K426" s="253">
        <v>124</v>
      </c>
      <c r="L426" s="253">
        <v>124</v>
      </c>
      <c r="M426" s="253">
        <v>198</v>
      </c>
      <c r="N426" s="253">
        <v>198</v>
      </c>
      <c r="O426" s="253">
        <v>198</v>
      </c>
      <c r="P426" s="283">
        <v>198</v>
      </c>
      <c r="Q426" s="20"/>
      <c r="R426" s="149">
        <v>96</v>
      </c>
      <c r="S426" s="110"/>
      <c r="T426" s="110"/>
      <c r="U426" s="111"/>
      <c r="V426" s="254">
        <f t="shared" si="19"/>
        <v>47</v>
      </c>
      <c r="W426" s="253"/>
      <c r="X426" s="253"/>
      <c r="Y426" s="253"/>
      <c r="Z426" s="253">
        <v>9</v>
      </c>
      <c r="AA426" s="253">
        <v>9</v>
      </c>
      <c r="AB426" s="253">
        <v>9</v>
      </c>
      <c r="AC426" s="253">
        <v>9</v>
      </c>
      <c r="AD426" s="251">
        <v>38</v>
      </c>
      <c r="AE426" s="251">
        <v>38</v>
      </c>
      <c r="AF426" s="251">
        <v>38</v>
      </c>
      <c r="AG426" s="252">
        <v>38</v>
      </c>
      <c r="AH426" s="75"/>
    </row>
    <row r="427" spans="1:34" ht="15.95" customHeight="1">
      <c r="A427" s="149">
        <v>87</v>
      </c>
      <c r="B427" s="110"/>
      <c r="C427" s="110"/>
      <c r="D427" s="111"/>
      <c r="E427" s="254">
        <f>I427+M427</f>
        <v>307</v>
      </c>
      <c r="F427" s="253"/>
      <c r="G427" s="253"/>
      <c r="H427" s="253"/>
      <c r="I427" s="253">
        <v>112</v>
      </c>
      <c r="J427" s="253">
        <v>112</v>
      </c>
      <c r="K427" s="253">
        <v>112</v>
      </c>
      <c r="L427" s="253">
        <v>112</v>
      </c>
      <c r="M427" s="253">
        <v>195</v>
      </c>
      <c r="N427" s="253">
        <v>195</v>
      </c>
      <c r="O427" s="253">
        <v>195</v>
      </c>
      <c r="P427" s="283">
        <v>195</v>
      </c>
      <c r="Q427" s="20"/>
      <c r="R427" s="149">
        <v>97</v>
      </c>
      <c r="S427" s="110"/>
      <c r="T427" s="110"/>
      <c r="U427" s="111"/>
      <c r="V427" s="254">
        <f t="shared" si="19"/>
        <v>40</v>
      </c>
      <c r="W427" s="253"/>
      <c r="X427" s="253"/>
      <c r="Y427" s="253"/>
      <c r="Z427" s="253">
        <v>5</v>
      </c>
      <c r="AA427" s="253">
        <v>5</v>
      </c>
      <c r="AB427" s="253">
        <v>5</v>
      </c>
      <c r="AC427" s="253">
        <v>5</v>
      </c>
      <c r="AD427" s="251">
        <v>35</v>
      </c>
      <c r="AE427" s="251">
        <v>35</v>
      </c>
      <c r="AF427" s="251">
        <v>35</v>
      </c>
      <c r="AG427" s="252">
        <v>35</v>
      </c>
      <c r="AH427" s="75"/>
    </row>
    <row r="428" spans="1:34" ht="15.95" customHeight="1">
      <c r="A428" s="149">
        <v>88</v>
      </c>
      <c r="B428" s="110"/>
      <c r="C428" s="110"/>
      <c r="D428" s="111"/>
      <c r="E428" s="254">
        <f>I428+M428</f>
        <v>224</v>
      </c>
      <c r="F428" s="253"/>
      <c r="G428" s="253"/>
      <c r="H428" s="253"/>
      <c r="I428" s="253">
        <v>83</v>
      </c>
      <c r="J428" s="253">
        <v>83</v>
      </c>
      <c r="K428" s="253">
        <v>83</v>
      </c>
      <c r="L428" s="253">
        <v>83</v>
      </c>
      <c r="M428" s="253">
        <v>141</v>
      </c>
      <c r="N428" s="253">
        <v>141</v>
      </c>
      <c r="O428" s="253">
        <v>141</v>
      </c>
      <c r="P428" s="283">
        <v>141</v>
      </c>
      <c r="Q428" s="20"/>
      <c r="R428" s="149">
        <v>98</v>
      </c>
      <c r="S428" s="110"/>
      <c r="T428" s="110"/>
      <c r="U428" s="111"/>
      <c r="V428" s="254">
        <f t="shared" si="19"/>
        <v>24</v>
      </c>
      <c r="W428" s="253"/>
      <c r="X428" s="253"/>
      <c r="Y428" s="253"/>
      <c r="Z428" s="253">
        <v>3</v>
      </c>
      <c r="AA428" s="253">
        <v>3</v>
      </c>
      <c r="AB428" s="253">
        <v>3</v>
      </c>
      <c r="AC428" s="253">
        <v>3</v>
      </c>
      <c r="AD428" s="251">
        <v>21</v>
      </c>
      <c r="AE428" s="251">
        <v>21</v>
      </c>
      <c r="AF428" s="251">
        <v>21</v>
      </c>
      <c r="AG428" s="252">
        <v>21</v>
      </c>
      <c r="AH428" s="75"/>
    </row>
    <row r="429" spans="1:34" ht="14.25" customHeight="1">
      <c r="A429" s="149">
        <v>89</v>
      </c>
      <c r="B429" s="110"/>
      <c r="C429" s="110"/>
      <c r="D429" s="111"/>
      <c r="E429" s="254">
        <f>I429+M429</f>
        <v>209</v>
      </c>
      <c r="F429" s="253"/>
      <c r="G429" s="253"/>
      <c r="H429" s="253"/>
      <c r="I429" s="253">
        <v>89</v>
      </c>
      <c r="J429" s="253">
        <v>89</v>
      </c>
      <c r="K429" s="253">
        <v>89</v>
      </c>
      <c r="L429" s="253">
        <v>89</v>
      </c>
      <c r="M429" s="253">
        <v>120</v>
      </c>
      <c r="N429" s="253">
        <v>120</v>
      </c>
      <c r="O429" s="253">
        <v>120</v>
      </c>
      <c r="P429" s="283">
        <v>120</v>
      </c>
      <c r="Q429" s="20"/>
      <c r="R429" s="149">
        <v>99</v>
      </c>
      <c r="S429" s="110"/>
      <c r="T429" s="110"/>
      <c r="U429" s="111"/>
      <c r="V429" s="254">
        <f t="shared" si="19"/>
        <v>22</v>
      </c>
      <c r="W429" s="253"/>
      <c r="X429" s="253"/>
      <c r="Y429" s="253"/>
      <c r="Z429" s="253">
        <v>2</v>
      </c>
      <c r="AA429" s="253">
        <v>2</v>
      </c>
      <c r="AB429" s="253">
        <v>2</v>
      </c>
      <c r="AC429" s="253">
        <v>2</v>
      </c>
      <c r="AD429" s="251">
        <v>20</v>
      </c>
      <c r="AE429" s="251">
        <v>20</v>
      </c>
      <c r="AF429" s="251">
        <v>20</v>
      </c>
      <c r="AG429" s="252">
        <v>20</v>
      </c>
      <c r="AH429" s="75"/>
    </row>
    <row r="430" spans="1:34" ht="14.25" customHeight="1">
      <c r="A430" s="302"/>
      <c r="B430" s="303"/>
      <c r="C430" s="303"/>
      <c r="D430" s="304"/>
      <c r="E430" s="273"/>
      <c r="F430" s="273"/>
      <c r="G430" s="273"/>
      <c r="H430" s="273"/>
      <c r="I430" s="273"/>
      <c r="J430" s="273"/>
      <c r="K430" s="273"/>
      <c r="L430" s="273"/>
      <c r="M430" s="273"/>
      <c r="N430" s="273"/>
      <c r="O430" s="273"/>
      <c r="P430" s="274"/>
      <c r="Q430" s="20"/>
      <c r="R430" s="263" t="s">
        <v>86</v>
      </c>
      <c r="S430" s="264"/>
      <c r="T430" s="264"/>
      <c r="U430" s="290"/>
      <c r="V430" s="296">
        <f t="shared" si="19"/>
        <v>23</v>
      </c>
      <c r="W430" s="285"/>
      <c r="X430" s="285"/>
      <c r="Y430" s="285"/>
      <c r="Z430" s="285">
        <v>1</v>
      </c>
      <c r="AA430" s="285">
        <v>1</v>
      </c>
      <c r="AB430" s="285">
        <v>1</v>
      </c>
      <c r="AC430" s="285">
        <v>1</v>
      </c>
      <c r="AD430" s="277">
        <v>22</v>
      </c>
      <c r="AE430" s="277">
        <v>22</v>
      </c>
      <c r="AF430" s="277">
        <v>22</v>
      </c>
      <c r="AG430" s="278">
        <v>22</v>
      </c>
      <c r="AH430" s="75"/>
    </row>
    <row r="431" spans="1:34" ht="20.100000000000001" customHeight="1">
      <c r="A431" s="13"/>
      <c r="B431" s="13"/>
      <c r="C431" s="13"/>
      <c r="D431" s="13"/>
      <c r="E431" s="13"/>
      <c r="F431" s="13"/>
      <c r="G431" s="13"/>
      <c r="H431" s="13"/>
      <c r="I431" s="13"/>
      <c r="J431" s="13"/>
      <c r="K431" s="13"/>
      <c r="L431" s="13"/>
      <c r="M431" s="13"/>
      <c r="N431" s="13"/>
      <c r="O431" s="13"/>
      <c r="P431" s="13"/>
      <c r="Q431" s="13"/>
      <c r="R431" s="13"/>
      <c r="S431" s="13"/>
      <c r="X431" s="4"/>
      <c r="Y431" s="4"/>
      <c r="Z431" s="4"/>
      <c r="AA431" s="4"/>
      <c r="AB431" s="4"/>
      <c r="AC431" s="4"/>
      <c r="AD431" s="76"/>
      <c r="AE431" s="76"/>
      <c r="AF431" s="76"/>
      <c r="AG431" s="77" t="s">
        <v>221</v>
      </c>
      <c r="AH431" s="75"/>
    </row>
    <row r="432" spans="1:34" ht="15.95" customHeight="1">
      <c r="AD432" s="75"/>
      <c r="AE432" s="75"/>
      <c r="AF432" s="75"/>
      <c r="AG432" s="75"/>
      <c r="AH432" s="75"/>
    </row>
    <row r="433" spans="1:34" ht="15.95" customHeight="1">
      <c r="A433" s="73" t="s">
        <v>283</v>
      </c>
      <c r="AD433" s="75"/>
      <c r="AE433" s="75"/>
      <c r="AF433" s="75"/>
      <c r="AG433" s="75"/>
      <c r="AH433" s="75"/>
    </row>
    <row r="434" spans="1:34" ht="15" customHeight="1">
      <c r="A434" s="3"/>
      <c r="B434" s="1" t="s">
        <v>332</v>
      </c>
      <c r="AD434" s="75"/>
      <c r="AE434" s="75"/>
      <c r="AF434" s="75"/>
      <c r="AG434" s="79" t="s">
        <v>65</v>
      </c>
      <c r="AH434" s="75"/>
    </row>
    <row r="435" spans="1:34" ht="15" customHeight="1">
      <c r="A435" s="8"/>
      <c r="B435" s="297" t="s">
        <v>66</v>
      </c>
      <c r="C435" s="297"/>
      <c r="D435" s="297"/>
      <c r="E435" s="297"/>
      <c r="F435" s="297" t="s">
        <v>40</v>
      </c>
      <c r="G435" s="297"/>
      <c r="H435" s="297"/>
      <c r="I435" s="297"/>
      <c r="J435" s="297" t="s">
        <v>41</v>
      </c>
      <c r="K435" s="297"/>
      <c r="L435" s="297"/>
      <c r="M435" s="297"/>
      <c r="N435" s="297" t="s">
        <v>42</v>
      </c>
      <c r="O435" s="297"/>
      <c r="P435" s="297"/>
      <c r="Q435" s="301"/>
      <c r="R435" s="291" t="s">
        <v>66</v>
      </c>
      <c r="S435" s="292"/>
      <c r="T435" s="292"/>
      <c r="U435" s="293"/>
      <c r="V435" s="320" t="s">
        <v>40</v>
      </c>
      <c r="W435" s="292"/>
      <c r="X435" s="292"/>
      <c r="Y435" s="293"/>
      <c r="Z435" s="292" t="s">
        <v>41</v>
      </c>
      <c r="AA435" s="292"/>
      <c r="AB435" s="292"/>
      <c r="AC435" s="293"/>
      <c r="AD435" s="288" t="s">
        <v>42</v>
      </c>
      <c r="AE435" s="288"/>
      <c r="AF435" s="288"/>
      <c r="AG435" s="289"/>
      <c r="AH435" s="75"/>
    </row>
    <row r="436" spans="1:34" ht="15" customHeight="1">
      <c r="A436" s="444" t="s">
        <v>232</v>
      </c>
      <c r="B436" s="305" t="s">
        <v>229</v>
      </c>
      <c r="C436" s="152"/>
      <c r="D436" s="152"/>
      <c r="E436" s="306"/>
      <c r="F436" s="284">
        <f>SUBTOTAL(9,F437:I446,V436:Y446)</f>
        <v>24735</v>
      </c>
      <c r="G436" s="284"/>
      <c r="H436" s="284"/>
      <c r="I436" s="284"/>
      <c r="J436" s="284">
        <f>SUBTOTAL(9,J437:M446,Z436:AC446)</f>
        <v>11935</v>
      </c>
      <c r="K436" s="284"/>
      <c r="L436" s="284"/>
      <c r="M436" s="284"/>
      <c r="N436" s="284">
        <f>SUBTOTAL(9,N437:Q446,AD436:AG446)</f>
        <v>12800</v>
      </c>
      <c r="O436" s="284"/>
      <c r="P436" s="284"/>
      <c r="Q436" s="284"/>
      <c r="R436" s="149" t="s">
        <v>211</v>
      </c>
      <c r="S436" s="286"/>
      <c r="T436" s="286"/>
      <c r="U436" s="287"/>
      <c r="V436" s="279">
        <v>1786</v>
      </c>
      <c r="W436" s="280"/>
      <c r="X436" s="280"/>
      <c r="Y436" s="280"/>
      <c r="Z436" s="270">
        <v>883</v>
      </c>
      <c r="AA436" s="270"/>
      <c r="AB436" s="270"/>
      <c r="AC436" s="270"/>
      <c r="AD436" s="265">
        <v>903</v>
      </c>
      <c r="AE436" s="265"/>
      <c r="AF436" s="265"/>
      <c r="AG436" s="266"/>
      <c r="AH436" s="75"/>
    </row>
    <row r="437" spans="1:34" ht="15" customHeight="1">
      <c r="A437" s="444"/>
      <c r="B437" s="298" t="s">
        <v>201</v>
      </c>
      <c r="C437" s="110"/>
      <c r="D437" s="110"/>
      <c r="E437" s="111"/>
      <c r="F437" s="270">
        <v>817</v>
      </c>
      <c r="G437" s="270"/>
      <c r="H437" s="270"/>
      <c r="I437" s="270"/>
      <c r="J437" s="270">
        <v>411</v>
      </c>
      <c r="K437" s="270"/>
      <c r="L437" s="270"/>
      <c r="M437" s="270"/>
      <c r="N437" s="270">
        <v>406</v>
      </c>
      <c r="O437" s="270"/>
      <c r="P437" s="270"/>
      <c r="Q437" s="294"/>
      <c r="R437" s="149" t="s">
        <v>212</v>
      </c>
      <c r="S437" s="286"/>
      <c r="T437" s="286"/>
      <c r="U437" s="287"/>
      <c r="V437" s="269">
        <v>1419</v>
      </c>
      <c r="W437" s="270"/>
      <c r="X437" s="270"/>
      <c r="Y437" s="270"/>
      <c r="Z437" s="270">
        <v>687</v>
      </c>
      <c r="AA437" s="270"/>
      <c r="AB437" s="270"/>
      <c r="AC437" s="270"/>
      <c r="AD437" s="265">
        <v>732</v>
      </c>
      <c r="AE437" s="265"/>
      <c r="AF437" s="265"/>
      <c r="AG437" s="266"/>
      <c r="AH437" s="75"/>
    </row>
    <row r="438" spans="1:34" ht="15" customHeight="1">
      <c r="A438" s="444"/>
      <c r="B438" s="298" t="s">
        <v>202</v>
      </c>
      <c r="C438" s="110"/>
      <c r="D438" s="110"/>
      <c r="E438" s="111"/>
      <c r="F438" s="270">
        <v>1149</v>
      </c>
      <c r="G438" s="270"/>
      <c r="H438" s="270"/>
      <c r="I438" s="270"/>
      <c r="J438" s="270">
        <v>595</v>
      </c>
      <c r="K438" s="270"/>
      <c r="L438" s="270"/>
      <c r="M438" s="270"/>
      <c r="N438" s="270">
        <v>554</v>
      </c>
      <c r="O438" s="270"/>
      <c r="P438" s="270"/>
      <c r="Q438" s="294"/>
      <c r="R438" s="149" t="s">
        <v>213</v>
      </c>
      <c r="S438" s="286"/>
      <c r="T438" s="286"/>
      <c r="U438" s="287"/>
      <c r="V438" s="269">
        <v>1204</v>
      </c>
      <c r="W438" s="270"/>
      <c r="X438" s="270"/>
      <c r="Y438" s="270"/>
      <c r="Z438" s="270">
        <v>585</v>
      </c>
      <c r="AA438" s="270"/>
      <c r="AB438" s="270"/>
      <c r="AC438" s="270"/>
      <c r="AD438" s="265">
        <v>619</v>
      </c>
      <c r="AE438" s="265"/>
      <c r="AF438" s="265"/>
      <c r="AG438" s="266"/>
      <c r="AH438" s="75"/>
    </row>
    <row r="439" spans="1:34" ht="15" customHeight="1">
      <c r="A439" s="444"/>
      <c r="B439" s="298" t="s">
        <v>203</v>
      </c>
      <c r="C439" s="110"/>
      <c r="D439" s="110"/>
      <c r="E439" s="111"/>
      <c r="F439" s="270">
        <v>1520</v>
      </c>
      <c r="G439" s="270"/>
      <c r="H439" s="270"/>
      <c r="I439" s="270"/>
      <c r="J439" s="270">
        <v>765</v>
      </c>
      <c r="K439" s="270"/>
      <c r="L439" s="270"/>
      <c r="M439" s="270"/>
      <c r="N439" s="270">
        <v>755</v>
      </c>
      <c r="O439" s="270"/>
      <c r="P439" s="270"/>
      <c r="Q439" s="294"/>
      <c r="R439" s="149" t="s">
        <v>214</v>
      </c>
      <c r="S439" s="286"/>
      <c r="T439" s="286"/>
      <c r="U439" s="287"/>
      <c r="V439" s="269">
        <v>1587</v>
      </c>
      <c r="W439" s="270"/>
      <c r="X439" s="270"/>
      <c r="Y439" s="270"/>
      <c r="Z439" s="270">
        <v>689</v>
      </c>
      <c r="AA439" s="270"/>
      <c r="AB439" s="270"/>
      <c r="AC439" s="270"/>
      <c r="AD439" s="265">
        <v>898</v>
      </c>
      <c r="AE439" s="265"/>
      <c r="AF439" s="265"/>
      <c r="AG439" s="266"/>
      <c r="AH439" s="75"/>
    </row>
    <row r="440" spans="1:34" ht="15" customHeight="1">
      <c r="A440" s="444"/>
      <c r="B440" s="298" t="s">
        <v>204</v>
      </c>
      <c r="C440" s="110"/>
      <c r="D440" s="110"/>
      <c r="E440" s="111"/>
      <c r="F440" s="270">
        <v>1551</v>
      </c>
      <c r="G440" s="270"/>
      <c r="H440" s="270"/>
      <c r="I440" s="270"/>
      <c r="J440" s="270">
        <v>770</v>
      </c>
      <c r="K440" s="270"/>
      <c r="L440" s="270"/>
      <c r="M440" s="270"/>
      <c r="N440" s="270">
        <v>781</v>
      </c>
      <c r="O440" s="270"/>
      <c r="P440" s="270"/>
      <c r="Q440" s="294"/>
      <c r="R440" s="149" t="s">
        <v>215</v>
      </c>
      <c r="S440" s="286"/>
      <c r="T440" s="286"/>
      <c r="U440" s="287"/>
      <c r="V440" s="269">
        <v>2132</v>
      </c>
      <c r="W440" s="270"/>
      <c r="X440" s="270"/>
      <c r="Y440" s="270"/>
      <c r="Z440" s="270">
        <v>978</v>
      </c>
      <c r="AA440" s="270"/>
      <c r="AB440" s="270"/>
      <c r="AC440" s="270"/>
      <c r="AD440" s="265">
        <v>1154</v>
      </c>
      <c r="AE440" s="265"/>
      <c r="AF440" s="265"/>
      <c r="AG440" s="266"/>
      <c r="AH440" s="75"/>
    </row>
    <row r="441" spans="1:34" ht="15" customHeight="1">
      <c r="A441" s="444"/>
      <c r="B441" s="298" t="s">
        <v>205</v>
      </c>
      <c r="C441" s="110"/>
      <c r="D441" s="110"/>
      <c r="E441" s="111"/>
      <c r="F441" s="270">
        <v>1221</v>
      </c>
      <c r="G441" s="270"/>
      <c r="H441" s="270"/>
      <c r="I441" s="270"/>
      <c r="J441" s="270">
        <v>636</v>
      </c>
      <c r="K441" s="270"/>
      <c r="L441" s="270"/>
      <c r="M441" s="270"/>
      <c r="N441" s="270">
        <v>585</v>
      </c>
      <c r="O441" s="270"/>
      <c r="P441" s="270"/>
      <c r="Q441" s="294"/>
      <c r="R441" s="149" t="s">
        <v>216</v>
      </c>
      <c r="S441" s="286"/>
      <c r="T441" s="286"/>
      <c r="U441" s="287"/>
      <c r="V441" s="269">
        <v>1699</v>
      </c>
      <c r="W441" s="270"/>
      <c r="X441" s="270"/>
      <c r="Y441" s="270"/>
      <c r="Z441" s="270">
        <v>842</v>
      </c>
      <c r="AA441" s="270"/>
      <c r="AB441" s="270"/>
      <c r="AC441" s="270"/>
      <c r="AD441" s="265">
        <v>857</v>
      </c>
      <c r="AE441" s="265"/>
      <c r="AF441" s="265"/>
      <c r="AG441" s="266"/>
      <c r="AH441" s="75"/>
    </row>
    <row r="442" spans="1:34" ht="15" customHeight="1">
      <c r="A442" s="444"/>
      <c r="B442" s="298" t="s">
        <v>206</v>
      </c>
      <c r="C442" s="110"/>
      <c r="D442" s="110"/>
      <c r="E442" s="111"/>
      <c r="F442" s="270">
        <v>785</v>
      </c>
      <c r="G442" s="270"/>
      <c r="H442" s="270"/>
      <c r="I442" s="270"/>
      <c r="J442" s="270">
        <v>400</v>
      </c>
      <c r="K442" s="270"/>
      <c r="L442" s="270"/>
      <c r="M442" s="270"/>
      <c r="N442" s="270">
        <v>385</v>
      </c>
      <c r="O442" s="270"/>
      <c r="P442" s="270"/>
      <c r="Q442" s="294"/>
      <c r="R442" s="149" t="s">
        <v>217</v>
      </c>
      <c r="S442" s="286"/>
      <c r="T442" s="286"/>
      <c r="U442" s="287"/>
      <c r="V442" s="269">
        <v>883</v>
      </c>
      <c r="W442" s="270"/>
      <c r="X442" s="270"/>
      <c r="Y442" s="270"/>
      <c r="Z442" s="270">
        <v>454</v>
      </c>
      <c r="AA442" s="270"/>
      <c r="AB442" s="270"/>
      <c r="AC442" s="270"/>
      <c r="AD442" s="265">
        <v>429</v>
      </c>
      <c r="AE442" s="265"/>
      <c r="AF442" s="265"/>
      <c r="AG442" s="266"/>
      <c r="AH442" s="75"/>
    </row>
    <row r="443" spans="1:34" ht="15" customHeight="1">
      <c r="A443" s="444"/>
      <c r="B443" s="298" t="s">
        <v>207</v>
      </c>
      <c r="C443" s="110"/>
      <c r="D443" s="110"/>
      <c r="E443" s="111"/>
      <c r="F443" s="270">
        <v>812</v>
      </c>
      <c r="G443" s="270"/>
      <c r="H443" s="270"/>
      <c r="I443" s="270"/>
      <c r="J443" s="270">
        <v>409</v>
      </c>
      <c r="K443" s="270"/>
      <c r="L443" s="270"/>
      <c r="M443" s="270"/>
      <c r="N443" s="270">
        <v>403</v>
      </c>
      <c r="O443" s="270"/>
      <c r="P443" s="270"/>
      <c r="Q443" s="294"/>
      <c r="R443" s="149" t="s">
        <v>218</v>
      </c>
      <c r="S443" s="286"/>
      <c r="T443" s="286"/>
      <c r="U443" s="287"/>
      <c r="V443" s="269">
        <v>507</v>
      </c>
      <c r="W443" s="270"/>
      <c r="X443" s="270"/>
      <c r="Y443" s="270"/>
      <c r="Z443" s="270">
        <v>215</v>
      </c>
      <c r="AA443" s="270"/>
      <c r="AB443" s="270"/>
      <c r="AC443" s="270"/>
      <c r="AD443" s="265">
        <v>292</v>
      </c>
      <c r="AE443" s="265"/>
      <c r="AF443" s="265"/>
      <c r="AG443" s="266"/>
      <c r="AH443" s="75"/>
    </row>
    <row r="444" spans="1:34" ht="15" customHeight="1">
      <c r="A444" s="444"/>
      <c r="B444" s="298" t="s">
        <v>208</v>
      </c>
      <c r="C444" s="110"/>
      <c r="D444" s="110"/>
      <c r="E444" s="111"/>
      <c r="F444" s="270">
        <v>1182</v>
      </c>
      <c r="G444" s="270"/>
      <c r="H444" s="270"/>
      <c r="I444" s="270"/>
      <c r="J444" s="270">
        <v>540</v>
      </c>
      <c r="K444" s="270"/>
      <c r="L444" s="270"/>
      <c r="M444" s="270"/>
      <c r="N444" s="270">
        <v>642</v>
      </c>
      <c r="O444" s="270"/>
      <c r="P444" s="270"/>
      <c r="Q444" s="294"/>
      <c r="R444" s="149" t="s">
        <v>219</v>
      </c>
      <c r="S444" s="286"/>
      <c r="T444" s="286"/>
      <c r="U444" s="287"/>
      <c r="V444" s="269">
        <v>202</v>
      </c>
      <c r="W444" s="270"/>
      <c r="X444" s="270"/>
      <c r="Y444" s="270"/>
      <c r="Z444" s="270">
        <v>59</v>
      </c>
      <c r="AA444" s="270"/>
      <c r="AB444" s="270"/>
      <c r="AC444" s="270"/>
      <c r="AD444" s="265">
        <v>143</v>
      </c>
      <c r="AE444" s="265"/>
      <c r="AF444" s="265"/>
      <c r="AG444" s="266"/>
      <c r="AH444" s="75"/>
    </row>
    <row r="445" spans="1:34" ht="15" customHeight="1">
      <c r="A445" s="444"/>
      <c r="B445" s="298" t="s">
        <v>209</v>
      </c>
      <c r="C445" s="110"/>
      <c r="D445" s="110"/>
      <c r="E445" s="111"/>
      <c r="F445" s="270">
        <v>1797</v>
      </c>
      <c r="G445" s="270"/>
      <c r="H445" s="270"/>
      <c r="I445" s="270"/>
      <c r="J445" s="270">
        <v>853</v>
      </c>
      <c r="K445" s="270"/>
      <c r="L445" s="270"/>
      <c r="M445" s="270"/>
      <c r="N445" s="270">
        <v>944</v>
      </c>
      <c r="O445" s="270"/>
      <c r="P445" s="270"/>
      <c r="Q445" s="294"/>
      <c r="R445" s="149" t="s">
        <v>220</v>
      </c>
      <c r="S445" s="286"/>
      <c r="T445" s="286"/>
      <c r="U445" s="287"/>
      <c r="V445" s="269">
        <v>70</v>
      </c>
      <c r="W445" s="270"/>
      <c r="X445" s="270"/>
      <c r="Y445" s="270"/>
      <c r="Z445" s="270">
        <v>12</v>
      </c>
      <c r="AA445" s="270"/>
      <c r="AB445" s="270"/>
      <c r="AC445" s="270"/>
      <c r="AD445" s="265">
        <v>58</v>
      </c>
      <c r="AE445" s="265"/>
      <c r="AF445" s="265"/>
      <c r="AG445" s="266"/>
      <c r="AH445" s="75"/>
    </row>
    <row r="446" spans="1:34" ht="15" customHeight="1">
      <c r="A446" s="445"/>
      <c r="B446" s="324" t="s">
        <v>210</v>
      </c>
      <c r="C446" s="264"/>
      <c r="D446" s="264"/>
      <c r="E446" s="290"/>
      <c r="F446" s="299">
        <v>2403</v>
      </c>
      <c r="G446" s="300"/>
      <c r="H446" s="300"/>
      <c r="I446" s="300"/>
      <c r="J446" s="300">
        <v>1152</v>
      </c>
      <c r="K446" s="300"/>
      <c r="L446" s="300"/>
      <c r="M446" s="300"/>
      <c r="N446" s="300">
        <v>1251</v>
      </c>
      <c r="O446" s="300"/>
      <c r="P446" s="300"/>
      <c r="Q446" s="307"/>
      <c r="R446" s="263" t="s">
        <v>86</v>
      </c>
      <c r="S446" s="271"/>
      <c r="T446" s="271"/>
      <c r="U446" s="272"/>
      <c r="V446" s="299">
        <v>9</v>
      </c>
      <c r="W446" s="300"/>
      <c r="X446" s="300"/>
      <c r="Y446" s="300"/>
      <c r="Z446" s="117" t="s">
        <v>338</v>
      </c>
      <c r="AA446" s="117"/>
      <c r="AB446" s="117"/>
      <c r="AC446" s="117"/>
      <c r="AD446" s="267">
        <v>9</v>
      </c>
      <c r="AE446" s="267"/>
      <c r="AF446" s="267"/>
      <c r="AG446" s="268"/>
      <c r="AH446" s="75"/>
    </row>
    <row r="447" spans="1:34" ht="15" customHeight="1">
      <c r="A447" s="446" t="s">
        <v>276</v>
      </c>
      <c r="B447" s="328" t="s">
        <v>229</v>
      </c>
      <c r="C447" s="328"/>
      <c r="D447" s="328"/>
      <c r="E447" s="329"/>
      <c r="F447" s="284">
        <f>SUBTOTAL(9,F448:I457,V447:Y457)</f>
        <v>22666</v>
      </c>
      <c r="G447" s="284"/>
      <c r="H447" s="284"/>
      <c r="I447" s="284"/>
      <c r="J447" s="282">
        <f>SUBTOTAL(9,J448:M457,Z447:AC457)</f>
        <v>10967</v>
      </c>
      <c r="K447" s="282"/>
      <c r="L447" s="282"/>
      <c r="M447" s="282"/>
      <c r="N447" s="284">
        <f>SUBTOTAL(9,N448:Q457,AD447:AG457)</f>
        <v>11699</v>
      </c>
      <c r="O447" s="284"/>
      <c r="P447" s="284"/>
      <c r="Q447" s="284"/>
      <c r="R447" s="321" t="s">
        <v>211</v>
      </c>
      <c r="S447" s="322"/>
      <c r="T447" s="322"/>
      <c r="U447" s="323"/>
      <c r="V447" s="279">
        <v>1515</v>
      </c>
      <c r="W447" s="280"/>
      <c r="X447" s="280"/>
      <c r="Y447" s="280"/>
      <c r="Z447" s="270">
        <v>766</v>
      </c>
      <c r="AA447" s="270"/>
      <c r="AB447" s="270"/>
      <c r="AC447" s="270"/>
      <c r="AD447" s="265">
        <v>749</v>
      </c>
      <c r="AE447" s="265"/>
      <c r="AF447" s="265"/>
      <c r="AG447" s="266"/>
      <c r="AH447" s="75"/>
    </row>
    <row r="448" spans="1:34" ht="15" customHeight="1">
      <c r="A448" s="444"/>
      <c r="B448" s="110" t="s">
        <v>201</v>
      </c>
      <c r="C448" s="110"/>
      <c r="D448" s="110"/>
      <c r="E448" s="111"/>
      <c r="F448" s="269">
        <v>1054</v>
      </c>
      <c r="G448" s="270"/>
      <c r="H448" s="270"/>
      <c r="I448" s="270"/>
      <c r="J448" s="270">
        <v>546</v>
      </c>
      <c r="K448" s="270"/>
      <c r="L448" s="270"/>
      <c r="M448" s="270"/>
      <c r="N448" s="270">
        <v>508</v>
      </c>
      <c r="O448" s="270"/>
      <c r="P448" s="270"/>
      <c r="Q448" s="294"/>
      <c r="R448" s="149" t="s">
        <v>212</v>
      </c>
      <c r="S448" s="286"/>
      <c r="T448" s="286"/>
      <c r="U448" s="287"/>
      <c r="V448" s="269">
        <v>1144</v>
      </c>
      <c r="W448" s="270"/>
      <c r="X448" s="270"/>
      <c r="Y448" s="270"/>
      <c r="Z448" s="270">
        <v>562</v>
      </c>
      <c r="AA448" s="270"/>
      <c r="AB448" s="270"/>
      <c r="AC448" s="270"/>
      <c r="AD448" s="265">
        <v>582</v>
      </c>
      <c r="AE448" s="265"/>
      <c r="AF448" s="265"/>
      <c r="AG448" s="266"/>
      <c r="AH448" s="75"/>
    </row>
    <row r="449" spans="1:35" ht="15" customHeight="1">
      <c r="A449" s="444"/>
      <c r="B449" s="110" t="s">
        <v>202</v>
      </c>
      <c r="C449" s="110"/>
      <c r="D449" s="110"/>
      <c r="E449" s="111"/>
      <c r="F449" s="269">
        <v>1203</v>
      </c>
      <c r="G449" s="270"/>
      <c r="H449" s="270"/>
      <c r="I449" s="270"/>
      <c r="J449" s="270">
        <v>603</v>
      </c>
      <c r="K449" s="270"/>
      <c r="L449" s="270"/>
      <c r="M449" s="270"/>
      <c r="N449" s="270">
        <v>600</v>
      </c>
      <c r="O449" s="270"/>
      <c r="P449" s="270"/>
      <c r="Q449" s="294"/>
      <c r="R449" s="149" t="s">
        <v>213</v>
      </c>
      <c r="S449" s="286"/>
      <c r="T449" s="286"/>
      <c r="U449" s="287"/>
      <c r="V449" s="269">
        <v>914</v>
      </c>
      <c r="W449" s="270"/>
      <c r="X449" s="270"/>
      <c r="Y449" s="270"/>
      <c r="Z449" s="270">
        <v>438</v>
      </c>
      <c r="AA449" s="270"/>
      <c r="AB449" s="270"/>
      <c r="AC449" s="270"/>
      <c r="AD449" s="265">
        <v>476</v>
      </c>
      <c r="AE449" s="265"/>
      <c r="AF449" s="265"/>
      <c r="AG449" s="266"/>
      <c r="AH449" s="75"/>
    </row>
    <row r="450" spans="1:35" ht="15" customHeight="1">
      <c r="A450" s="444"/>
      <c r="B450" s="110" t="s">
        <v>203</v>
      </c>
      <c r="C450" s="110"/>
      <c r="D450" s="110"/>
      <c r="E450" s="111"/>
      <c r="F450" s="269">
        <v>1252</v>
      </c>
      <c r="G450" s="270"/>
      <c r="H450" s="270"/>
      <c r="I450" s="270"/>
      <c r="J450" s="270">
        <v>654</v>
      </c>
      <c r="K450" s="270"/>
      <c r="L450" s="270"/>
      <c r="M450" s="270"/>
      <c r="N450" s="270">
        <v>598</v>
      </c>
      <c r="O450" s="270"/>
      <c r="P450" s="270"/>
      <c r="Q450" s="294"/>
      <c r="R450" s="149" t="s">
        <v>214</v>
      </c>
      <c r="S450" s="286"/>
      <c r="T450" s="286"/>
      <c r="U450" s="287"/>
      <c r="V450" s="269">
        <v>1162</v>
      </c>
      <c r="W450" s="270"/>
      <c r="X450" s="270"/>
      <c r="Y450" s="270"/>
      <c r="Z450" s="270">
        <v>514</v>
      </c>
      <c r="AA450" s="270"/>
      <c r="AB450" s="270"/>
      <c r="AC450" s="270"/>
      <c r="AD450" s="265">
        <v>648</v>
      </c>
      <c r="AE450" s="265"/>
      <c r="AF450" s="265"/>
      <c r="AG450" s="266"/>
      <c r="AH450" s="75"/>
    </row>
    <row r="451" spans="1:35" ht="15" customHeight="1">
      <c r="A451" s="444"/>
      <c r="B451" s="110" t="s">
        <v>204</v>
      </c>
      <c r="C451" s="110"/>
      <c r="D451" s="110"/>
      <c r="E451" s="111"/>
      <c r="F451" s="269">
        <v>1362</v>
      </c>
      <c r="G451" s="270"/>
      <c r="H451" s="270"/>
      <c r="I451" s="270"/>
      <c r="J451" s="270">
        <v>694</v>
      </c>
      <c r="K451" s="270"/>
      <c r="L451" s="270"/>
      <c r="M451" s="270"/>
      <c r="N451" s="270">
        <v>668</v>
      </c>
      <c r="O451" s="270"/>
      <c r="P451" s="270"/>
      <c r="Q451" s="294"/>
      <c r="R451" s="149" t="s">
        <v>215</v>
      </c>
      <c r="S451" s="286"/>
      <c r="T451" s="286"/>
      <c r="U451" s="287"/>
      <c r="V451" s="269">
        <v>1375</v>
      </c>
      <c r="W451" s="270"/>
      <c r="X451" s="270"/>
      <c r="Y451" s="270"/>
      <c r="Z451" s="270">
        <v>591</v>
      </c>
      <c r="AA451" s="270"/>
      <c r="AB451" s="270"/>
      <c r="AC451" s="270"/>
      <c r="AD451" s="265">
        <v>784</v>
      </c>
      <c r="AE451" s="265"/>
      <c r="AF451" s="265"/>
      <c r="AG451" s="266"/>
      <c r="AH451" s="75"/>
    </row>
    <row r="452" spans="1:35" ht="15" customHeight="1">
      <c r="A452" s="444"/>
      <c r="B452" s="110" t="s">
        <v>205</v>
      </c>
      <c r="C452" s="110"/>
      <c r="D452" s="110"/>
      <c r="E452" s="111"/>
      <c r="F452" s="269">
        <v>1420</v>
      </c>
      <c r="G452" s="270"/>
      <c r="H452" s="270"/>
      <c r="I452" s="270"/>
      <c r="J452" s="270">
        <v>715</v>
      </c>
      <c r="K452" s="270"/>
      <c r="L452" s="270"/>
      <c r="M452" s="270"/>
      <c r="N452" s="270">
        <v>705</v>
      </c>
      <c r="O452" s="270"/>
      <c r="P452" s="270"/>
      <c r="Q452" s="294"/>
      <c r="R452" s="149" t="s">
        <v>216</v>
      </c>
      <c r="S452" s="286"/>
      <c r="T452" s="286"/>
      <c r="U452" s="287"/>
      <c r="V452" s="269">
        <v>1232</v>
      </c>
      <c r="W452" s="270"/>
      <c r="X452" s="270"/>
      <c r="Y452" s="270"/>
      <c r="Z452" s="270">
        <v>557</v>
      </c>
      <c r="AA452" s="270"/>
      <c r="AB452" s="270"/>
      <c r="AC452" s="270"/>
      <c r="AD452" s="265">
        <v>675</v>
      </c>
      <c r="AE452" s="265"/>
      <c r="AF452" s="265"/>
      <c r="AG452" s="266"/>
      <c r="AH452" s="75"/>
    </row>
    <row r="453" spans="1:35" ht="15" customHeight="1">
      <c r="A453" s="444"/>
      <c r="B453" s="110" t="s">
        <v>206</v>
      </c>
      <c r="C453" s="110"/>
      <c r="D453" s="110"/>
      <c r="E453" s="111"/>
      <c r="F453" s="269">
        <v>953</v>
      </c>
      <c r="G453" s="270"/>
      <c r="H453" s="270"/>
      <c r="I453" s="270"/>
      <c r="J453" s="270">
        <v>472</v>
      </c>
      <c r="K453" s="270"/>
      <c r="L453" s="270"/>
      <c r="M453" s="270"/>
      <c r="N453" s="270">
        <v>481</v>
      </c>
      <c r="O453" s="270"/>
      <c r="P453" s="270"/>
      <c r="Q453" s="294"/>
      <c r="R453" s="149" t="s">
        <v>217</v>
      </c>
      <c r="S453" s="286"/>
      <c r="T453" s="286"/>
      <c r="U453" s="287"/>
      <c r="V453" s="269">
        <v>821</v>
      </c>
      <c r="W453" s="270"/>
      <c r="X453" s="270"/>
      <c r="Y453" s="270"/>
      <c r="Z453" s="270">
        <v>351</v>
      </c>
      <c r="AA453" s="270"/>
      <c r="AB453" s="270"/>
      <c r="AC453" s="270"/>
      <c r="AD453" s="265">
        <v>470</v>
      </c>
      <c r="AE453" s="265"/>
      <c r="AF453" s="265"/>
      <c r="AG453" s="266"/>
      <c r="AH453" s="75"/>
    </row>
    <row r="454" spans="1:35" ht="15" customHeight="1">
      <c r="A454" s="444"/>
      <c r="B454" s="110" t="s">
        <v>207</v>
      </c>
      <c r="C454" s="110"/>
      <c r="D454" s="110"/>
      <c r="E454" s="111"/>
      <c r="F454" s="269">
        <v>1159</v>
      </c>
      <c r="G454" s="270"/>
      <c r="H454" s="270"/>
      <c r="I454" s="270"/>
      <c r="J454" s="270">
        <v>579</v>
      </c>
      <c r="K454" s="270"/>
      <c r="L454" s="270"/>
      <c r="M454" s="270"/>
      <c r="N454" s="270">
        <v>580</v>
      </c>
      <c r="O454" s="270"/>
      <c r="P454" s="270"/>
      <c r="Q454" s="294"/>
      <c r="R454" s="149" t="s">
        <v>218</v>
      </c>
      <c r="S454" s="286"/>
      <c r="T454" s="286"/>
      <c r="U454" s="287"/>
      <c r="V454" s="269">
        <v>511</v>
      </c>
      <c r="W454" s="270"/>
      <c r="X454" s="270"/>
      <c r="Y454" s="270"/>
      <c r="Z454" s="270">
        <v>202</v>
      </c>
      <c r="AA454" s="270"/>
      <c r="AB454" s="270"/>
      <c r="AC454" s="270"/>
      <c r="AD454" s="265">
        <v>309</v>
      </c>
      <c r="AE454" s="265"/>
      <c r="AF454" s="265"/>
      <c r="AG454" s="266"/>
      <c r="AH454" s="75"/>
    </row>
    <row r="455" spans="1:35" ht="15" customHeight="1">
      <c r="A455" s="444"/>
      <c r="B455" s="110" t="s">
        <v>208</v>
      </c>
      <c r="C455" s="110"/>
      <c r="D455" s="110"/>
      <c r="E455" s="111"/>
      <c r="F455" s="269">
        <v>1504</v>
      </c>
      <c r="G455" s="270"/>
      <c r="H455" s="270"/>
      <c r="I455" s="270"/>
      <c r="J455" s="270">
        <v>736</v>
      </c>
      <c r="K455" s="270"/>
      <c r="L455" s="270"/>
      <c r="M455" s="270"/>
      <c r="N455" s="270">
        <v>768</v>
      </c>
      <c r="O455" s="270"/>
      <c r="P455" s="270"/>
      <c r="Q455" s="294"/>
      <c r="R455" s="149" t="s">
        <v>219</v>
      </c>
      <c r="S455" s="286"/>
      <c r="T455" s="286"/>
      <c r="U455" s="287"/>
      <c r="V455" s="269">
        <v>210</v>
      </c>
      <c r="W455" s="270"/>
      <c r="X455" s="270"/>
      <c r="Y455" s="270"/>
      <c r="Z455" s="270">
        <v>64</v>
      </c>
      <c r="AA455" s="270"/>
      <c r="AB455" s="270"/>
      <c r="AC455" s="270"/>
      <c r="AD455" s="265">
        <v>146</v>
      </c>
      <c r="AE455" s="265"/>
      <c r="AF455" s="265"/>
      <c r="AG455" s="266"/>
      <c r="AH455" s="75"/>
    </row>
    <row r="456" spans="1:35" ht="15" customHeight="1">
      <c r="A456" s="444"/>
      <c r="B456" s="110" t="s">
        <v>209</v>
      </c>
      <c r="C456" s="110"/>
      <c r="D456" s="110"/>
      <c r="E456" s="111"/>
      <c r="F456" s="269">
        <v>1733</v>
      </c>
      <c r="G456" s="270"/>
      <c r="H456" s="270"/>
      <c r="I456" s="270"/>
      <c r="J456" s="270">
        <v>882</v>
      </c>
      <c r="K456" s="270"/>
      <c r="L456" s="270"/>
      <c r="M456" s="270"/>
      <c r="N456" s="270">
        <v>851</v>
      </c>
      <c r="O456" s="270"/>
      <c r="P456" s="270"/>
      <c r="Q456" s="294"/>
      <c r="R456" s="149" t="s">
        <v>220</v>
      </c>
      <c r="S456" s="286"/>
      <c r="T456" s="286"/>
      <c r="U456" s="287"/>
      <c r="V456" s="269">
        <v>67</v>
      </c>
      <c r="W456" s="270"/>
      <c r="X456" s="270"/>
      <c r="Y456" s="270"/>
      <c r="Z456" s="270">
        <v>11</v>
      </c>
      <c r="AA456" s="270"/>
      <c r="AB456" s="270"/>
      <c r="AC456" s="270"/>
      <c r="AD456" s="265">
        <v>56</v>
      </c>
      <c r="AE456" s="265"/>
      <c r="AF456" s="265"/>
      <c r="AG456" s="266"/>
      <c r="AH456" s="75"/>
    </row>
    <row r="457" spans="1:35" ht="15" customHeight="1">
      <c r="A457" s="445"/>
      <c r="B457" s="264" t="s">
        <v>210</v>
      </c>
      <c r="C457" s="264"/>
      <c r="D457" s="264"/>
      <c r="E457" s="290"/>
      <c r="F457" s="299">
        <v>2068</v>
      </c>
      <c r="G457" s="300"/>
      <c r="H457" s="300"/>
      <c r="I457" s="300"/>
      <c r="J457" s="300">
        <v>1029</v>
      </c>
      <c r="K457" s="300"/>
      <c r="L457" s="300"/>
      <c r="M457" s="300"/>
      <c r="N457" s="300">
        <v>1039</v>
      </c>
      <c r="O457" s="300"/>
      <c r="P457" s="300"/>
      <c r="Q457" s="307"/>
      <c r="R457" s="263" t="s">
        <v>86</v>
      </c>
      <c r="S457" s="271"/>
      <c r="T457" s="271"/>
      <c r="U457" s="272"/>
      <c r="V457" s="269">
        <v>7</v>
      </c>
      <c r="W457" s="270"/>
      <c r="X457" s="270"/>
      <c r="Y457" s="270"/>
      <c r="Z457" s="281">
        <v>1</v>
      </c>
      <c r="AA457" s="281"/>
      <c r="AB457" s="281"/>
      <c r="AC457" s="281"/>
      <c r="AD457" s="267">
        <v>6</v>
      </c>
      <c r="AE457" s="267"/>
      <c r="AF457" s="267"/>
      <c r="AG457" s="268"/>
      <c r="AH457" s="75"/>
    </row>
    <row r="458" spans="1:35" ht="15" customHeight="1">
      <c r="A458" s="444" t="s">
        <v>277</v>
      </c>
      <c r="B458" s="152" t="s">
        <v>229</v>
      </c>
      <c r="C458" s="152"/>
      <c r="D458" s="152"/>
      <c r="E458" s="306"/>
      <c r="F458" s="284">
        <f>SUBTOTAL(9,F459:I468,V458:Y468)</f>
        <v>10242</v>
      </c>
      <c r="G458" s="284"/>
      <c r="H458" s="284"/>
      <c r="I458" s="284"/>
      <c r="J458" s="282">
        <f>SUBTOTAL(9,J459:M468,Z458:AC468)</f>
        <v>5028</v>
      </c>
      <c r="K458" s="282"/>
      <c r="L458" s="282"/>
      <c r="M458" s="282"/>
      <c r="N458" s="284">
        <f>SUBTOTAL(9,N459:Q468,AD458:AG468)</f>
        <v>5214</v>
      </c>
      <c r="O458" s="284"/>
      <c r="P458" s="284"/>
      <c r="Q458" s="284"/>
      <c r="R458" s="149" t="s">
        <v>211</v>
      </c>
      <c r="S458" s="286"/>
      <c r="T458" s="286"/>
      <c r="U458" s="287"/>
      <c r="V458" s="279">
        <v>731</v>
      </c>
      <c r="W458" s="280"/>
      <c r="X458" s="280"/>
      <c r="Y458" s="280"/>
      <c r="Z458" s="270">
        <v>365</v>
      </c>
      <c r="AA458" s="270"/>
      <c r="AB458" s="270"/>
      <c r="AC458" s="270"/>
      <c r="AD458" s="265">
        <v>366</v>
      </c>
      <c r="AE458" s="265"/>
      <c r="AF458" s="265"/>
      <c r="AG458" s="266"/>
      <c r="AH458" s="75"/>
    </row>
    <row r="459" spans="1:35" ht="15" customHeight="1">
      <c r="A459" s="444"/>
      <c r="B459" s="110" t="s">
        <v>201</v>
      </c>
      <c r="C459" s="110"/>
      <c r="D459" s="110"/>
      <c r="E459" s="111"/>
      <c r="F459" s="269">
        <v>353</v>
      </c>
      <c r="G459" s="270"/>
      <c r="H459" s="270"/>
      <c r="I459" s="270"/>
      <c r="J459" s="270">
        <v>171</v>
      </c>
      <c r="K459" s="270"/>
      <c r="L459" s="270"/>
      <c r="M459" s="270"/>
      <c r="N459" s="270">
        <v>182</v>
      </c>
      <c r="O459" s="270"/>
      <c r="P459" s="270"/>
      <c r="Q459" s="294"/>
      <c r="R459" s="149" t="s">
        <v>212</v>
      </c>
      <c r="S459" s="286"/>
      <c r="T459" s="286"/>
      <c r="U459" s="287"/>
      <c r="V459" s="269">
        <v>646</v>
      </c>
      <c r="W459" s="270"/>
      <c r="X459" s="270"/>
      <c r="Y459" s="270"/>
      <c r="Z459" s="270">
        <v>326</v>
      </c>
      <c r="AA459" s="270"/>
      <c r="AB459" s="270"/>
      <c r="AC459" s="270"/>
      <c r="AD459" s="265">
        <v>320</v>
      </c>
      <c r="AE459" s="265"/>
      <c r="AF459" s="265"/>
      <c r="AG459" s="266"/>
      <c r="AH459" s="75"/>
    </row>
    <row r="460" spans="1:35" ht="15" customHeight="1">
      <c r="A460" s="444"/>
      <c r="B460" s="110" t="s">
        <v>202</v>
      </c>
      <c r="C460" s="110"/>
      <c r="D460" s="110"/>
      <c r="E460" s="111"/>
      <c r="F460" s="269">
        <v>407</v>
      </c>
      <c r="G460" s="270"/>
      <c r="H460" s="270"/>
      <c r="I460" s="270"/>
      <c r="J460" s="270">
        <v>214</v>
      </c>
      <c r="K460" s="270"/>
      <c r="L460" s="270"/>
      <c r="M460" s="270"/>
      <c r="N460" s="270">
        <v>193</v>
      </c>
      <c r="O460" s="270"/>
      <c r="P460" s="270"/>
      <c r="Q460" s="294"/>
      <c r="R460" s="149" t="s">
        <v>213</v>
      </c>
      <c r="S460" s="286"/>
      <c r="T460" s="286"/>
      <c r="U460" s="287"/>
      <c r="V460" s="269">
        <v>602</v>
      </c>
      <c r="W460" s="270"/>
      <c r="X460" s="270"/>
      <c r="Y460" s="270"/>
      <c r="Z460" s="270">
        <v>283</v>
      </c>
      <c r="AA460" s="270"/>
      <c r="AB460" s="270"/>
      <c r="AC460" s="270"/>
      <c r="AD460" s="265">
        <v>319</v>
      </c>
      <c r="AE460" s="265"/>
      <c r="AF460" s="265"/>
      <c r="AG460" s="266"/>
      <c r="AH460" s="75"/>
    </row>
    <row r="461" spans="1:35" ht="15" customHeight="1">
      <c r="A461" s="444"/>
      <c r="B461" s="110" t="s">
        <v>203</v>
      </c>
      <c r="C461" s="110"/>
      <c r="D461" s="110"/>
      <c r="E461" s="111"/>
      <c r="F461" s="269">
        <v>431</v>
      </c>
      <c r="G461" s="270"/>
      <c r="H461" s="270"/>
      <c r="I461" s="270"/>
      <c r="J461" s="270">
        <v>224</v>
      </c>
      <c r="K461" s="270"/>
      <c r="L461" s="270"/>
      <c r="M461" s="270"/>
      <c r="N461" s="270">
        <v>207</v>
      </c>
      <c r="O461" s="270"/>
      <c r="P461" s="270"/>
      <c r="Q461" s="294"/>
      <c r="R461" s="149" t="s">
        <v>214</v>
      </c>
      <c r="S461" s="286"/>
      <c r="T461" s="286"/>
      <c r="U461" s="287"/>
      <c r="V461" s="269">
        <v>649</v>
      </c>
      <c r="W461" s="270"/>
      <c r="X461" s="270"/>
      <c r="Y461" s="270"/>
      <c r="Z461" s="270">
        <v>292</v>
      </c>
      <c r="AA461" s="270"/>
      <c r="AB461" s="270"/>
      <c r="AC461" s="270"/>
      <c r="AD461" s="265">
        <v>357</v>
      </c>
      <c r="AE461" s="265"/>
      <c r="AF461" s="265"/>
      <c r="AG461" s="266"/>
      <c r="AH461" s="75"/>
    </row>
    <row r="462" spans="1:35" ht="15" customHeight="1">
      <c r="A462" s="444"/>
      <c r="B462" s="110" t="s">
        <v>204</v>
      </c>
      <c r="C462" s="110"/>
      <c r="D462" s="110"/>
      <c r="E462" s="111"/>
      <c r="F462" s="269">
        <v>533</v>
      </c>
      <c r="G462" s="270"/>
      <c r="H462" s="270"/>
      <c r="I462" s="270"/>
      <c r="J462" s="270">
        <v>255</v>
      </c>
      <c r="K462" s="270"/>
      <c r="L462" s="270"/>
      <c r="M462" s="270"/>
      <c r="N462" s="270">
        <v>278</v>
      </c>
      <c r="O462" s="270"/>
      <c r="P462" s="270"/>
      <c r="Q462" s="294"/>
      <c r="R462" s="149" t="s">
        <v>215</v>
      </c>
      <c r="S462" s="286"/>
      <c r="T462" s="286"/>
      <c r="U462" s="287"/>
      <c r="V462" s="269">
        <v>791</v>
      </c>
      <c r="W462" s="270"/>
      <c r="X462" s="270"/>
      <c r="Y462" s="270"/>
      <c r="Z462" s="270">
        <v>373</v>
      </c>
      <c r="AA462" s="270"/>
      <c r="AB462" s="270"/>
      <c r="AC462" s="270"/>
      <c r="AD462" s="265">
        <v>418</v>
      </c>
      <c r="AE462" s="265"/>
      <c r="AF462" s="265"/>
      <c r="AG462" s="266"/>
      <c r="AH462" s="75"/>
      <c r="AI462" s="13"/>
    </row>
    <row r="463" spans="1:35" ht="15" customHeight="1">
      <c r="A463" s="444"/>
      <c r="B463" s="110" t="s">
        <v>205</v>
      </c>
      <c r="C463" s="110"/>
      <c r="D463" s="110"/>
      <c r="E463" s="111"/>
      <c r="F463" s="269">
        <v>608</v>
      </c>
      <c r="G463" s="270"/>
      <c r="H463" s="270"/>
      <c r="I463" s="270"/>
      <c r="J463" s="270">
        <v>343</v>
      </c>
      <c r="K463" s="270"/>
      <c r="L463" s="270"/>
      <c r="M463" s="270"/>
      <c r="N463" s="270">
        <v>265</v>
      </c>
      <c r="O463" s="270"/>
      <c r="P463" s="270"/>
      <c r="Q463" s="294"/>
      <c r="R463" s="149" t="s">
        <v>216</v>
      </c>
      <c r="S463" s="286"/>
      <c r="T463" s="286"/>
      <c r="U463" s="287"/>
      <c r="V463" s="269">
        <v>609</v>
      </c>
      <c r="W463" s="270"/>
      <c r="X463" s="270"/>
      <c r="Y463" s="270"/>
      <c r="Z463" s="270">
        <v>293</v>
      </c>
      <c r="AA463" s="270"/>
      <c r="AB463" s="270"/>
      <c r="AC463" s="270"/>
      <c r="AD463" s="265">
        <v>316</v>
      </c>
      <c r="AE463" s="265"/>
      <c r="AF463" s="265"/>
      <c r="AG463" s="266"/>
      <c r="AH463" s="75"/>
    </row>
    <row r="464" spans="1:35" ht="15" customHeight="1">
      <c r="A464" s="444"/>
      <c r="B464" s="110" t="s">
        <v>206</v>
      </c>
      <c r="C464" s="110"/>
      <c r="D464" s="110"/>
      <c r="E464" s="111"/>
      <c r="F464" s="269">
        <v>537</v>
      </c>
      <c r="G464" s="270"/>
      <c r="H464" s="270"/>
      <c r="I464" s="270"/>
      <c r="J464" s="270">
        <v>294</v>
      </c>
      <c r="K464" s="270"/>
      <c r="L464" s="270"/>
      <c r="M464" s="270"/>
      <c r="N464" s="270">
        <v>243</v>
      </c>
      <c r="O464" s="270"/>
      <c r="P464" s="270"/>
      <c r="Q464" s="294"/>
      <c r="R464" s="149" t="s">
        <v>217</v>
      </c>
      <c r="S464" s="286"/>
      <c r="T464" s="286"/>
      <c r="U464" s="287"/>
      <c r="V464" s="269">
        <v>327</v>
      </c>
      <c r="W464" s="270"/>
      <c r="X464" s="270"/>
      <c r="Y464" s="270"/>
      <c r="Z464" s="270">
        <v>132</v>
      </c>
      <c r="AA464" s="270"/>
      <c r="AB464" s="270"/>
      <c r="AC464" s="270"/>
      <c r="AD464" s="265">
        <v>195</v>
      </c>
      <c r="AE464" s="265"/>
      <c r="AF464" s="265"/>
      <c r="AG464" s="266"/>
      <c r="AH464" s="75"/>
    </row>
    <row r="465" spans="1:35" ht="15" customHeight="1">
      <c r="A465" s="444"/>
      <c r="B465" s="110" t="s">
        <v>207</v>
      </c>
      <c r="C465" s="110"/>
      <c r="D465" s="110"/>
      <c r="E465" s="111"/>
      <c r="F465" s="269">
        <v>547</v>
      </c>
      <c r="G465" s="270"/>
      <c r="H465" s="270"/>
      <c r="I465" s="270"/>
      <c r="J465" s="270">
        <v>295</v>
      </c>
      <c r="K465" s="270"/>
      <c r="L465" s="270"/>
      <c r="M465" s="270"/>
      <c r="N465" s="270">
        <v>252</v>
      </c>
      <c r="O465" s="270"/>
      <c r="P465" s="270"/>
      <c r="Q465" s="294"/>
      <c r="R465" s="149" t="s">
        <v>218</v>
      </c>
      <c r="S465" s="286"/>
      <c r="T465" s="286"/>
      <c r="U465" s="287"/>
      <c r="V465" s="269">
        <v>200</v>
      </c>
      <c r="W465" s="270"/>
      <c r="X465" s="270"/>
      <c r="Y465" s="270"/>
      <c r="Z465" s="270">
        <v>66</v>
      </c>
      <c r="AA465" s="270"/>
      <c r="AB465" s="270"/>
      <c r="AC465" s="270"/>
      <c r="AD465" s="265">
        <v>134</v>
      </c>
      <c r="AE465" s="265"/>
      <c r="AF465" s="265"/>
      <c r="AG465" s="266"/>
      <c r="AH465" s="75"/>
    </row>
    <row r="466" spans="1:35" ht="15" customHeight="1">
      <c r="A466" s="444"/>
      <c r="B466" s="110" t="s">
        <v>208</v>
      </c>
      <c r="C466" s="110"/>
      <c r="D466" s="110"/>
      <c r="E466" s="111"/>
      <c r="F466" s="269">
        <v>578</v>
      </c>
      <c r="G466" s="270"/>
      <c r="H466" s="270"/>
      <c r="I466" s="270"/>
      <c r="J466" s="270">
        <v>281</v>
      </c>
      <c r="K466" s="270"/>
      <c r="L466" s="270"/>
      <c r="M466" s="270"/>
      <c r="N466" s="270">
        <v>297</v>
      </c>
      <c r="O466" s="270"/>
      <c r="P466" s="270"/>
      <c r="Q466" s="294"/>
      <c r="R466" s="149" t="s">
        <v>219</v>
      </c>
      <c r="S466" s="286"/>
      <c r="T466" s="286"/>
      <c r="U466" s="287"/>
      <c r="V466" s="269">
        <v>84</v>
      </c>
      <c r="W466" s="270"/>
      <c r="X466" s="270"/>
      <c r="Y466" s="270"/>
      <c r="Z466" s="270">
        <v>18</v>
      </c>
      <c r="AA466" s="270"/>
      <c r="AB466" s="270"/>
      <c r="AC466" s="270"/>
      <c r="AD466" s="265">
        <v>66</v>
      </c>
      <c r="AE466" s="265"/>
      <c r="AF466" s="265"/>
      <c r="AG466" s="266"/>
      <c r="AH466" s="75"/>
      <c r="AI466" s="13"/>
    </row>
    <row r="467" spans="1:35" ht="13.5" customHeight="1">
      <c r="A467" s="444"/>
      <c r="B467" s="110" t="s">
        <v>209</v>
      </c>
      <c r="C467" s="110"/>
      <c r="D467" s="110"/>
      <c r="E467" s="111"/>
      <c r="F467" s="269">
        <v>692</v>
      </c>
      <c r="G467" s="270"/>
      <c r="H467" s="270"/>
      <c r="I467" s="270"/>
      <c r="J467" s="270">
        <v>356</v>
      </c>
      <c r="K467" s="270"/>
      <c r="L467" s="270"/>
      <c r="M467" s="270"/>
      <c r="N467" s="270">
        <v>336</v>
      </c>
      <c r="O467" s="270"/>
      <c r="P467" s="270"/>
      <c r="Q467" s="294"/>
      <c r="R467" s="149" t="s">
        <v>220</v>
      </c>
      <c r="S467" s="286"/>
      <c r="T467" s="286"/>
      <c r="U467" s="287"/>
      <c r="V467" s="269">
        <v>32</v>
      </c>
      <c r="W467" s="270"/>
      <c r="X467" s="270"/>
      <c r="Y467" s="270"/>
      <c r="Z467" s="270">
        <v>5</v>
      </c>
      <c r="AA467" s="270"/>
      <c r="AB467" s="270"/>
      <c r="AC467" s="270"/>
      <c r="AD467" s="265">
        <v>27</v>
      </c>
      <c r="AE467" s="265"/>
      <c r="AF467" s="265"/>
      <c r="AG467" s="266"/>
      <c r="AH467" s="75"/>
      <c r="AI467" s="13"/>
    </row>
    <row r="468" spans="1:35" ht="15.95" customHeight="1">
      <c r="A468" s="445"/>
      <c r="B468" s="264" t="s">
        <v>210</v>
      </c>
      <c r="C468" s="264"/>
      <c r="D468" s="264"/>
      <c r="E468" s="290"/>
      <c r="F468" s="299">
        <v>881</v>
      </c>
      <c r="G468" s="300"/>
      <c r="H468" s="300"/>
      <c r="I468" s="300"/>
      <c r="J468" s="300">
        <v>442</v>
      </c>
      <c r="K468" s="300"/>
      <c r="L468" s="300"/>
      <c r="M468" s="300"/>
      <c r="N468" s="300">
        <v>439</v>
      </c>
      <c r="O468" s="300"/>
      <c r="P468" s="300"/>
      <c r="Q468" s="307"/>
      <c r="R468" s="263" t="s">
        <v>86</v>
      </c>
      <c r="S468" s="271"/>
      <c r="T468" s="271"/>
      <c r="U468" s="272"/>
      <c r="V468" s="299">
        <v>4</v>
      </c>
      <c r="W468" s="300"/>
      <c r="X468" s="300"/>
      <c r="Y468" s="300"/>
      <c r="Z468" s="325">
        <v>0</v>
      </c>
      <c r="AA468" s="325"/>
      <c r="AB468" s="325"/>
      <c r="AC468" s="325"/>
      <c r="AD468" s="267">
        <v>4</v>
      </c>
      <c r="AE468" s="267"/>
      <c r="AF468" s="267"/>
      <c r="AG468" s="268"/>
      <c r="AH468" s="75"/>
      <c r="AI468" s="13"/>
    </row>
    <row r="469" spans="1:35" ht="15.95" customHeight="1">
      <c r="B469" s="2"/>
      <c r="X469" s="4"/>
      <c r="Y469" s="4"/>
      <c r="Z469" s="4"/>
      <c r="AA469" s="4"/>
      <c r="AB469" s="68"/>
      <c r="AC469" s="4"/>
      <c r="AD469" s="76"/>
      <c r="AE469" s="76"/>
      <c r="AF469" s="76"/>
      <c r="AG469" s="77"/>
      <c r="AH469" s="75"/>
      <c r="AI469" s="13"/>
    </row>
    <row r="470" spans="1:35" ht="15" customHeight="1">
      <c r="A470" s="5"/>
      <c r="B470" s="5" t="s">
        <v>275</v>
      </c>
      <c r="C470" s="9"/>
      <c r="D470" s="9"/>
      <c r="AG470" s="7"/>
    </row>
    <row r="471" spans="1:35" ht="15" customHeight="1">
      <c r="A471" s="8"/>
      <c r="B471" s="293" t="s">
        <v>66</v>
      </c>
      <c r="C471" s="297"/>
      <c r="D471" s="297"/>
      <c r="E471" s="297"/>
      <c r="F471" s="297" t="s">
        <v>40</v>
      </c>
      <c r="G471" s="297"/>
      <c r="H471" s="297"/>
      <c r="I471" s="297"/>
      <c r="J471" s="297" t="s">
        <v>41</v>
      </c>
      <c r="K471" s="297"/>
      <c r="L471" s="297"/>
      <c r="M471" s="297"/>
      <c r="N471" s="297" t="s">
        <v>42</v>
      </c>
      <c r="O471" s="297"/>
      <c r="P471" s="297"/>
      <c r="Q471" s="301"/>
      <c r="R471" s="291" t="s">
        <v>66</v>
      </c>
      <c r="S471" s="292"/>
      <c r="T471" s="292"/>
      <c r="U471" s="293"/>
      <c r="V471" s="320" t="s">
        <v>40</v>
      </c>
      <c r="W471" s="292"/>
      <c r="X471" s="292"/>
      <c r="Y471" s="293"/>
      <c r="Z471" s="292" t="s">
        <v>41</v>
      </c>
      <c r="AA471" s="292"/>
      <c r="AB471" s="292"/>
      <c r="AC471" s="293"/>
      <c r="AD471" s="292" t="s">
        <v>42</v>
      </c>
      <c r="AE471" s="292"/>
      <c r="AF471" s="292"/>
      <c r="AG471" s="326"/>
    </row>
    <row r="472" spans="1:35" ht="15" customHeight="1">
      <c r="A472" s="446" t="s">
        <v>278</v>
      </c>
      <c r="B472" s="328" t="s">
        <v>229</v>
      </c>
      <c r="C472" s="328"/>
      <c r="D472" s="328"/>
      <c r="E472" s="329"/>
      <c r="F472" s="284">
        <f>SUBTOTAL(9,F473:I482,V472:Y482)</f>
        <v>11107</v>
      </c>
      <c r="G472" s="284"/>
      <c r="H472" s="284"/>
      <c r="I472" s="284"/>
      <c r="J472" s="284">
        <f>SUBTOTAL(9,J473:M482,Z472:AC482)</f>
        <v>5604</v>
      </c>
      <c r="K472" s="284"/>
      <c r="L472" s="284"/>
      <c r="M472" s="284"/>
      <c r="N472" s="284">
        <f>SUBTOTAL(9,N473:Q482,AD472:AG482)</f>
        <v>5503</v>
      </c>
      <c r="O472" s="284"/>
      <c r="P472" s="284"/>
      <c r="Q472" s="284"/>
      <c r="R472" s="321" t="s">
        <v>211</v>
      </c>
      <c r="S472" s="322"/>
      <c r="T472" s="322"/>
      <c r="U472" s="323"/>
      <c r="V472" s="279">
        <v>532</v>
      </c>
      <c r="W472" s="280"/>
      <c r="X472" s="280"/>
      <c r="Y472" s="280"/>
      <c r="Z472" s="280">
        <v>280</v>
      </c>
      <c r="AA472" s="280"/>
      <c r="AB472" s="280"/>
      <c r="AC472" s="280"/>
      <c r="AD472" s="280">
        <v>252</v>
      </c>
      <c r="AE472" s="280"/>
      <c r="AF472" s="280"/>
      <c r="AG472" s="327"/>
    </row>
    <row r="473" spans="1:35" ht="15" customHeight="1">
      <c r="A473" s="444"/>
      <c r="B473" s="110" t="s">
        <v>201</v>
      </c>
      <c r="C473" s="110"/>
      <c r="D473" s="110"/>
      <c r="E473" s="111"/>
      <c r="F473" s="269">
        <v>877</v>
      </c>
      <c r="G473" s="270"/>
      <c r="H473" s="270"/>
      <c r="I473" s="270"/>
      <c r="J473" s="270">
        <v>456</v>
      </c>
      <c r="K473" s="270"/>
      <c r="L473" s="270"/>
      <c r="M473" s="270"/>
      <c r="N473" s="270">
        <v>421</v>
      </c>
      <c r="O473" s="270"/>
      <c r="P473" s="270"/>
      <c r="Q473" s="294"/>
      <c r="R473" s="149" t="s">
        <v>212</v>
      </c>
      <c r="S473" s="286"/>
      <c r="T473" s="286"/>
      <c r="U473" s="287"/>
      <c r="V473" s="269">
        <v>463</v>
      </c>
      <c r="W473" s="270"/>
      <c r="X473" s="270"/>
      <c r="Y473" s="270"/>
      <c r="Z473" s="270">
        <v>235</v>
      </c>
      <c r="AA473" s="270"/>
      <c r="AB473" s="270"/>
      <c r="AC473" s="270"/>
      <c r="AD473" s="270">
        <v>228</v>
      </c>
      <c r="AE473" s="270"/>
      <c r="AF473" s="270"/>
      <c r="AG473" s="294"/>
    </row>
    <row r="474" spans="1:35" ht="15" customHeight="1">
      <c r="A474" s="444"/>
      <c r="B474" s="110" t="s">
        <v>202</v>
      </c>
      <c r="C474" s="110"/>
      <c r="D474" s="110"/>
      <c r="E474" s="111"/>
      <c r="F474" s="269">
        <v>951</v>
      </c>
      <c r="G474" s="270"/>
      <c r="H474" s="270"/>
      <c r="I474" s="270"/>
      <c r="J474" s="270">
        <v>502</v>
      </c>
      <c r="K474" s="270"/>
      <c r="L474" s="270"/>
      <c r="M474" s="270"/>
      <c r="N474" s="270">
        <v>449</v>
      </c>
      <c r="O474" s="270"/>
      <c r="P474" s="270"/>
      <c r="Q474" s="294"/>
      <c r="R474" s="149" t="s">
        <v>213</v>
      </c>
      <c r="S474" s="286"/>
      <c r="T474" s="286"/>
      <c r="U474" s="287"/>
      <c r="V474" s="269">
        <v>356</v>
      </c>
      <c r="W474" s="270"/>
      <c r="X474" s="270"/>
      <c r="Y474" s="270"/>
      <c r="Z474" s="270">
        <v>182</v>
      </c>
      <c r="AA474" s="270"/>
      <c r="AB474" s="270"/>
      <c r="AC474" s="270"/>
      <c r="AD474" s="270">
        <v>174</v>
      </c>
      <c r="AE474" s="270"/>
      <c r="AF474" s="270"/>
      <c r="AG474" s="294"/>
    </row>
    <row r="475" spans="1:35" ht="15" customHeight="1">
      <c r="A475" s="444"/>
      <c r="B475" s="110" t="s">
        <v>203</v>
      </c>
      <c r="C475" s="110"/>
      <c r="D475" s="110"/>
      <c r="E475" s="111"/>
      <c r="F475" s="269">
        <v>681</v>
      </c>
      <c r="G475" s="270"/>
      <c r="H475" s="270"/>
      <c r="I475" s="270"/>
      <c r="J475" s="270">
        <v>364</v>
      </c>
      <c r="K475" s="270"/>
      <c r="L475" s="270"/>
      <c r="M475" s="270"/>
      <c r="N475" s="270">
        <v>317</v>
      </c>
      <c r="O475" s="270"/>
      <c r="P475" s="270"/>
      <c r="Q475" s="294"/>
      <c r="R475" s="149" t="s">
        <v>214</v>
      </c>
      <c r="S475" s="286"/>
      <c r="T475" s="286"/>
      <c r="U475" s="287"/>
      <c r="V475" s="269">
        <v>402</v>
      </c>
      <c r="W475" s="270"/>
      <c r="X475" s="270"/>
      <c r="Y475" s="270"/>
      <c r="Z475" s="270">
        <v>191</v>
      </c>
      <c r="AA475" s="270"/>
      <c r="AB475" s="270"/>
      <c r="AC475" s="270"/>
      <c r="AD475" s="270">
        <v>211</v>
      </c>
      <c r="AE475" s="270"/>
      <c r="AF475" s="270"/>
      <c r="AG475" s="294"/>
    </row>
    <row r="476" spans="1:35" ht="15" customHeight="1">
      <c r="A476" s="444"/>
      <c r="B476" s="110" t="s">
        <v>204</v>
      </c>
      <c r="C476" s="110"/>
      <c r="D476" s="110"/>
      <c r="E476" s="111"/>
      <c r="F476" s="269">
        <v>513</v>
      </c>
      <c r="G476" s="270"/>
      <c r="H476" s="270"/>
      <c r="I476" s="270"/>
      <c r="J476" s="270">
        <v>259</v>
      </c>
      <c r="K476" s="270"/>
      <c r="L476" s="270"/>
      <c r="M476" s="270"/>
      <c r="N476" s="270">
        <v>254</v>
      </c>
      <c r="O476" s="270"/>
      <c r="P476" s="270"/>
      <c r="Q476" s="294"/>
      <c r="R476" s="149" t="s">
        <v>215</v>
      </c>
      <c r="S476" s="286"/>
      <c r="T476" s="286"/>
      <c r="U476" s="287"/>
      <c r="V476" s="269">
        <v>453</v>
      </c>
      <c r="W476" s="270"/>
      <c r="X476" s="270"/>
      <c r="Y476" s="270"/>
      <c r="Z476" s="270">
        <v>210</v>
      </c>
      <c r="AA476" s="270"/>
      <c r="AB476" s="270"/>
      <c r="AC476" s="270"/>
      <c r="AD476" s="270">
        <v>243</v>
      </c>
      <c r="AE476" s="270"/>
      <c r="AF476" s="270"/>
      <c r="AG476" s="294"/>
    </row>
    <row r="477" spans="1:35" ht="15" customHeight="1">
      <c r="A477" s="444"/>
      <c r="B477" s="110" t="s">
        <v>205</v>
      </c>
      <c r="C477" s="110"/>
      <c r="D477" s="110"/>
      <c r="E477" s="111"/>
      <c r="F477" s="269">
        <v>704</v>
      </c>
      <c r="G477" s="270"/>
      <c r="H477" s="270"/>
      <c r="I477" s="270"/>
      <c r="J477" s="270">
        <v>383</v>
      </c>
      <c r="K477" s="270"/>
      <c r="L477" s="270"/>
      <c r="M477" s="270"/>
      <c r="N477" s="270">
        <v>321</v>
      </c>
      <c r="O477" s="270"/>
      <c r="P477" s="270"/>
      <c r="Q477" s="294"/>
      <c r="R477" s="149" t="s">
        <v>216</v>
      </c>
      <c r="S477" s="286"/>
      <c r="T477" s="286"/>
      <c r="U477" s="287"/>
      <c r="V477" s="269">
        <v>322</v>
      </c>
      <c r="W477" s="270"/>
      <c r="X477" s="270"/>
      <c r="Y477" s="270"/>
      <c r="Z477" s="270">
        <v>155</v>
      </c>
      <c r="AA477" s="270"/>
      <c r="AB477" s="270"/>
      <c r="AC477" s="270"/>
      <c r="AD477" s="270">
        <v>167</v>
      </c>
      <c r="AE477" s="270"/>
      <c r="AF477" s="270"/>
      <c r="AG477" s="294"/>
    </row>
    <row r="478" spans="1:35" ht="15" customHeight="1">
      <c r="A478" s="444"/>
      <c r="B478" s="110" t="s">
        <v>206</v>
      </c>
      <c r="C478" s="110"/>
      <c r="D478" s="110"/>
      <c r="E478" s="111"/>
      <c r="F478" s="269">
        <v>582</v>
      </c>
      <c r="G478" s="270"/>
      <c r="H478" s="270"/>
      <c r="I478" s="270"/>
      <c r="J478" s="270">
        <v>300</v>
      </c>
      <c r="K478" s="270"/>
      <c r="L478" s="270"/>
      <c r="M478" s="270"/>
      <c r="N478" s="270">
        <v>282</v>
      </c>
      <c r="O478" s="270"/>
      <c r="P478" s="270"/>
      <c r="Q478" s="294"/>
      <c r="R478" s="149" t="s">
        <v>217</v>
      </c>
      <c r="S478" s="286"/>
      <c r="T478" s="286"/>
      <c r="U478" s="287"/>
      <c r="V478" s="269">
        <v>216</v>
      </c>
      <c r="W478" s="270"/>
      <c r="X478" s="270"/>
      <c r="Y478" s="270"/>
      <c r="Z478" s="270">
        <v>79</v>
      </c>
      <c r="AA478" s="270"/>
      <c r="AB478" s="270"/>
      <c r="AC478" s="270"/>
      <c r="AD478" s="270">
        <v>137</v>
      </c>
      <c r="AE478" s="270"/>
      <c r="AF478" s="270"/>
      <c r="AG478" s="294"/>
    </row>
    <row r="479" spans="1:35" ht="15" customHeight="1">
      <c r="A479" s="444"/>
      <c r="B479" s="110" t="s">
        <v>207</v>
      </c>
      <c r="C479" s="110"/>
      <c r="D479" s="110"/>
      <c r="E479" s="111"/>
      <c r="F479" s="269">
        <v>837</v>
      </c>
      <c r="G479" s="270"/>
      <c r="H479" s="270"/>
      <c r="I479" s="270"/>
      <c r="J479" s="270">
        <v>424</v>
      </c>
      <c r="K479" s="270"/>
      <c r="L479" s="270"/>
      <c r="M479" s="270"/>
      <c r="N479" s="270">
        <v>413</v>
      </c>
      <c r="O479" s="270"/>
      <c r="P479" s="270"/>
      <c r="Q479" s="294"/>
      <c r="R479" s="149" t="s">
        <v>218</v>
      </c>
      <c r="S479" s="286"/>
      <c r="T479" s="286"/>
      <c r="U479" s="287"/>
      <c r="V479" s="269">
        <v>159</v>
      </c>
      <c r="W479" s="270"/>
      <c r="X479" s="270"/>
      <c r="Y479" s="270"/>
      <c r="Z479" s="270">
        <v>57</v>
      </c>
      <c r="AA479" s="270"/>
      <c r="AB479" s="270"/>
      <c r="AC479" s="270"/>
      <c r="AD479" s="270">
        <v>102</v>
      </c>
      <c r="AE479" s="270"/>
      <c r="AF479" s="270"/>
      <c r="AG479" s="294"/>
    </row>
    <row r="480" spans="1:35" ht="15" customHeight="1">
      <c r="A480" s="444"/>
      <c r="B480" s="110" t="s">
        <v>208</v>
      </c>
      <c r="C480" s="110"/>
      <c r="D480" s="110"/>
      <c r="E480" s="111"/>
      <c r="F480" s="269">
        <v>1023</v>
      </c>
      <c r="G480" s="270"/>
      <c r="H480" s="270"/>
      <c r="I480" s="270"/>
      <c r="J480" s="270">
        <v>505</v>
      </c>
      <c r="K480" s="270"/>
      <c r="L480" s="270"/>
      <c r="M480" s="270"/>
      <c r="N480" s="270">
        <v>518</v>
      </c>
      <c r="O480" s="270"/>
      <c r="P480" s="270"/>
      <c r="Q480" s="294"/>
      <c r="R480" s="149" t="s">
        <v>219</v>
      </c>
      <c r="S480" s="286"/>
      <c r="T480" s="286"/>
      <c r="U480" s="287"/>
      <c r="V480" s="269">
        <v>69</v>
      </c>
      <c r="W480" s="270"/>
      <c r="X480" s="270"/>
      <c r="Y480" s="270"/>
      <c r="Z480" s="270">
        <v>16</v>
      </c>
      <c r="AA480" s="270"/>
      <c r="AB480" s="270"/>
      <c r="AC480" s="270"/>
      <c r="AD480" s="270">
        <v>53</v>
      </c>
      <c r="AE480" s="270"/>
      <c r="AF480" s="270"/>
      <c r="AG480" s="294"/>
    </row>
    <row r="481" spans="1:35" ht="15" customHeight="1">
      <c r="A481" s="444"/>
      <c r="B481" s="110" t="s">
        <v>209</v>
      </c>
      <c r="C481" s="110"/>
      <c r="D481" s="110"/>
      <c r="E481" s="111"/>
      <c r="F481" s="269">
        <v>1041</v>
      </c>
      <c r="G481" s="270"/>
      <c r="H481" s="270"/>
      <c r="I481" s="270"/>
      <c r="J481" s="270">
        <v>529</v>
      </c>
      <c r="K481" s="270"/>
      <c r="L481" s="270"/>
      <c r="M481" s="270"/>
      <c r="N481" s="270">
        <v>512</v>
      </c>
      <c r="O481" s="270"/>
      <c r="P481" s="270"/>
      <c r="Q481" s="294"/>
      <c r="R481" s="149" t="s">
        <v>220</v>
      </c>
      <c r="S481" s="286"/>
      <c r="T481" s="286"/>
      <c r="U481" s="287"/>
      <c r="V481" s="269">
        <v>28</v>
      </c>
      <c r="W481" s="270"/>
      <c r="X481" s="270"/>
      <c r="Y481" s="270"/>
      <c r="Z481" s="270">
        <v>5</v>
      </c>
      <c r="AA481" s="270"/>
      <c r="AB481" s="270"/>
      <c r="AC481" s="270"/>
      <c r="AD481" s="270">
        <v>23</v>
      </c>
      <c r="AE481" s="270"/>
      <c r="AF481" s="270"/>
      <c r="AG481" s="294"/>
    </row>
    <row r="482" spans="1:35" ht="15" customHeight="1">
      <c r="A482" s="445"/>
      <c r="B482" s="264" t="s">
        <v>210</v>
      </c>
      <c r="C482" s="264"/>
      <c r="D482" s="264"/>
      <c r="E482" s="290"/>
      <c r="F482" s="299">
        <v>896</v>
      </c>
      <c r="G482" s="300"/>
      <c r="H482" s="300"/>
      <c r="I482" s="300"/>
      <c r="J482" s="300">
        <v>472</v>
      </c>
      <c r="K482" s="300"/>
      <c r="L482" s="300"/>
      <c r="M482" s="300"/>
      <c r="N482" s="300">
        <v>424</v>
      </c>
      <c r="O482" s="300"/>
      <c r="P482" s="300"/>
      <c r="Q482" s="307"/>
      <c r="R482" s="263" t="s">
        <v>86</v>
      </c>
      <c r="S482" s="271"/>
      <c r="T482" s="271"/>
      <c r="U482" s="272"/>
      <c r="V482" s="299">
        <v>2</v>
      </c>
      <c r="W482" s="300"/>
      <c r="X482" s="300"/>
      <c r="Y482" s="300"/>
      <c r="Z482" s="117" t="s">
        <v>339</v>
      </c>
      <c r="AA482" s="117"/>
      <c r="AB482" s="117"/>
      <c r="AC482" s="117"/>
      <c r="AD482" s="300">
        <v>2</v>
      </c>
      <c r="AE482" s="300"/>
      <c r="AF482" s="300"/>
      <c r="AG482" s="307"/>
    </row>
    <row r="483" spans="1:35" ht="15" customHeight="1">
      <c r="A483" s="444" t="s">
        <v>279</v>
      </c>
      <c r="B483" s="152" t="s">
        <v>229</v>
      </c>
      <c r="C483" s="152"/>
      <c r="D483" s="152"/>
      <c r="E483" s="306"/>
      <c r="F483" s="284">
        <f>SUBTOTAL(9,F484:I493,V483:Y493)</f>
        <v>1467</v>
      </c>
      <c r="G483" s="284"/>
      <c r="H483" s="284"/>
      <c r="I483" s="284"/>
      <c r="J483" s="284">
        <f>SUBTOTAL(9,J484:M493,Z483:AC493)</f>
        <v>719</v>
      </c>
      <c r="K483" s="284"/>
      <c r="L483" s="284"/>
      <c r="M483" s="284"/>
      <c r="N483" s="284">
        <f>SUBTOTAL(9,N484:Q493,AD483:AG493)</f>
        <v>748</v>
      </c>
      <c r="O483" s="284"/>
      <c r="P483" s="284"/>
      <c r="Q483" s="284"/>
      <c r="R483" s="149" t="s">
        <v>211</v>
      </c>
      <c r="S483" s="286"/>
      <c r="T483" s="286"/>
      <c r="U483" s="287"/>
      <c r="V483" s="279">
        <v>77</v>
      </c>
      <c r="W483" s="280"/>
      <c r="X483" s="280"/>
      <c r="Y483" s="280"/>
      <c r="Z483" s="270">
        <v>44</v>
      </c>
      <c r="AA483" s="270"/>
      <c r="AB483" s="270"/>
      <c r="AC483" s="270"/>
      <c r="AD483" s="270">
        <v>33</v>
      </c>
      <c r="AE483" s="270"/>
      <c r="AF483" s="270"/>
      <c r="AG483" s="294"/>
    </row>
    <row r="484" spans="1:35" ht="15" customHeight="1">
      <c r="A484" s="444"/>
      <c r="B484" s="110" t="s">
        <v>201</v>
      </c>
      <c r="C484" s="110"/>
      <c r="D484" s="110"/>
      <c r="E484" s="111"/>
      <c r="F484" s="269">
        <v>42</v>
      </c>
      <c r="G484" s="270"/>
      <c r="H484" s="270"/>
      <c r="I484" s="270"/>
      <c r="J484" s="270">
        <v>16</v>
      </c>
      <c r="K484" s="270"/>
      <c r="L484" s="270"/>
      <c r="M484" s="270"/>
      <c r="N484" s="270">
        <v>26</v>
      </c>
      <c r="O484" s="270"/>
      <c r="P484" s="270"/>
      <c r="Q484" s="294"/>
      <c r="R484" s="149" t="s">
        <v>212</v>
      </c>
      <c r="S484" s="286"/>
      <c r="T484" s="286"/>
      <c r="U484" s="287"/>
      <c r="V484" s="269">
        <v>115</v>
      </c>
      <c r="W484" s="270"/>
      <c r="X484" s="270"/>
      <c r="Y484" s="270"/>
      <c r="Z484" s="270">
        <v>54</v>
      </c>
      <c r="AA484" s="270"/>
      <c r="AB484" s="270"/>
      <c r="AC484" s="270"/>
      <c r="AD484" s="270">
        <v>61</v>
      </c>
      <c r="AE484" s="270"/>
      <c r="AF484" s="270"/>
      <c r="AG484" s="294"/>
    </row>
    <row r="485" spans="1:35" ht="15" customHeight="1">
      <c r="A485" s="444"/>
      <c r="B485" s="110" t="s">
        <v>202</v>
      </c>
      <c r="C485" s="110"/>
      <c r="D485" s="110"/>
      <c r="E485" s="111"/>
      <c r="F485" s="269">
        <v>30</v>
      </c>
      <c r="G485" s="270"/>
      <c r="H485" s="270"/>
      <c r="I485" s="270"/>
      <c r="J485" s="270">
        <v>14</v>
      </c>
      <c r="K485" s="270"/>
      <c r="L485" s="270"/>
      <c r="M485" s="270"/>
      <c r="N485" s="270">
        <v>16</v>
      </c>
      <c r="O485" s="270"/>
      <c r="P485" s="270"/>
      <c r="Q485" s="294"/>
      <c r="R485" s="149" t="s">
        <v>213</v>
      </c>
      <c r="S485" s="286"/>
      <c r="T485" s="286"/>
      <c r="U485" s="287"/>
      <c r="V485" s="269">
        <v>106</v>
      </c>
      <c r="W485" s="270"/>
      <c r="X485" s="270"/>
      <c r="Y485" s="270"/>
      <c r="Z485" s="270">
        <v>55</v>
      </c>
      <c r="AA485" s="270"/>
      <c r="AB485" s="270"/>
      <c r="AC485" s="270"/>
      <c r="AD485" s="270">
        <v>51</v>
      </c>
      <c r="AE485" s="270"/>
      <c r="AF485" s="270"/>
      <c r="AG485" s="294"/>
    </row>
    <row r="486" spans="1:35" ht="15" customHeight="1">
      <c r="A486" s="444"/>
      <c r="B486" s="110" t="s">
        <v>203</v>
      </c>
      <c r="C486" s="110"/>
      <c r="D486" s="110"/>
      <c r="E486" s="111"/>
      <c r="F486" s="269">
        <v>35</v>
      </c>
      <c r="G486" s="270"/>
      <c r="H486" s="270"/>
      <c r="I486" s="270"/>
      <c r="J486" s="270">
        <v>18</v>
      </c>
      <c r="K486" s="270"/>
      <c r="L486" s="270"/>
      <c r="M486" s="270"/>
      <c r="N486" s="270">
        <v>17</v>
      </c>
      <c r="O486" s="270"/>
      <c r="P486" s="270"/>
      <c r="Q486" s="294"/>
      <c r="R486" s="149" t="s">
        <v>214</v>
      </c>
      <c r="S486" s="286"/>
      <c r="T486" s="286"/>
      <c r="U486" s="287"/>
      <c r="V486" s="269">
        <v>124</v>
      </c>
      <c r="W486" s="270"/>
      <c r="X486" s="270"/>
      <c r="Y486" s="270"/>
      <c r="Z486" s="270">
        <v>57</v>
      </c>
      <c r="AA486" s="270"/>
      <c r="AB486" s="270"/>
      <c r="AC486" s="270"/>
      <c r="AD486" s="270">
        <v>67</v>
      </c>
      <c r="AE486" s="270"/>
      <c r="AF486" s="270"/>
      <c r="AG486" s="294"/>
    </row>
    <row r="487" spans="1:35" ht="15" customHeight="1">
      <c r="A487" s="444"/>
      <c r="B487" s="110" t="s">
        <v>204</v>
      </c>
      <c r="C487" s="110"/>
      <c r="D487" s="110"/>
      <c r="E487" s="111"/>
      <c r="F487" s="269">
        <v>107</v>
      </c>
      <c r="G487" s="270"/>
      <c r="H487" s="270"/>
      <c r="I487" s="270"/>
      <c r="J487" s="270">
        <v>57</v>
      </c>
      <c r="K487" s="270"/>
      <c r="L487" s="270"/>
      <c r="M487" s="270"/>
      <c r="N487" s="270">
        <v>50</v>
      </c>
      <c r="O487" s="270"/>
      <c r="P487" s="270"/>
      <c r="Q487" s="294"/>
      <c r="R487" s="149" t="s">
        <v>215</v>
      </c>
      <c r="S487" s="286"/>
      <c r="T487" s="286"/>
      <c r="U487" s="287"/>
      <c r="V487" s="269">
        <v>111</v>
      </c>
      <c r="W487" s="270"/>
      <c r="X487" s="270"/>
      <c r="Y487" s="270"/>
      <c r="Z487" s="270">
        <v>56</v>
      </c>
      <c r="AA487" s="270"/>
      <c r="AB487" s="270"/>
      <c r="AC487" s="270"/>
      <c r="AD487" s="270">
        <v>55</v>
      </c>
      <c r="AE487" s="270"/>
      <c r="AF487" s="270"/>
      <c r="AG487" s="294"/>
    </row>
    <row r="488" spans="1:35" ht="15" customHeight="1">
      <c r="A488" s="444"/>
      <c r="B488" s="110" t="s">
        <v>205</v>
      </c>
      <c r="C488" s="110"/>
      <c r="D488" s="110"/>
      <c r="E488" s="111"/>
      <c r="F488" s="269">
        <v>84</v>
      </c>
      <c r="G488" s="270"/>
      <c r="H488" s="270"/>
      <c r="I488" s="270"/>
      <c r="J488" s="270">
        <v>47</v>
      </c>
      <c r="K488" s="270"/>
      <c r="L488" s="270"/>
      <c r="M488" s="270"/>
      <c r="N488" s="270">
        <v>37</v>
      </c>
      <c r="O488" s="270"/>
      <c r="P488" s="270"/>
      <c r="Q488" s="294"/>
      <c r="R488" s="149" t="s">
        <v>216</v>
      </c>
      <c r="S488" s="286"/>
      <c r="T488" s="286"/>
      <c r="U488" s="287"/>
      <c r="V488" s="269">
        <v>94</v>
      </c>
      <c r="W488" s="270"/>
      <c r="X488" s="270"/>
      <c r="Y488" s="270"/>
      <c r="Z488" s="270">
        <v>43</v>
      </c>
      <c r="AA488" s="270"/>
      <c r="AB488" s="270"/>
      <c r="AC488" s="270"/>
      <c r="AD488" s="270">
        <v>51</v>
      </c>
      <c r="AE488" s="270"/>
      <c r="AF488" s="270"/>
      <c r="AG488" s="294"/>
    </row>
    <row r="489" spans="1:35" ht="15" customHeight="1">
      <c r="A489" s="444"/>
      <c r="B489" s="110" t="s">
        <v>206</v>
      </c>
      <c r="C489" s="110"/>
      <c r="D489" s="110"/>
      <c r="E489" s="111"/>
      <c r="F489" s="269">
        <v>59</v>
      </c>
      <c r="G489" s="270"/>
      <c r="H489" s="270"/>
      <c r="I489" s="270"/>
      <c r="J489" s="270">
        <v>34</v>
      </c>
      <c r="K489" s="270"/>
      <c r="L489" s="270"/>
      <c r="M489" s="270"/>
      <c r="N489" s="270">
        <v>25</v>
      </c>
      <c r="O489" s="270"/>
      <c r="P489" s="270"/>
      <c r="Q489" s="294"/>
      <c r="R489" s="149" t="s">
        <v>217</v>
      </c>
      <c r="S489" s="286"/>
      <c r="T489" s="286"/>
      <c r="U489" s="287"/>
      <c r="V489" s="269">
        <v>90</v>
      </c>
      <c r="W489" s="270"/>
      <c r="X489" s="270"/>
      <c r="Y489" s="270"/>
      <c r="Z489" s="270">
        <v>35</v>
      </c>
      <c r="AA489" s="270"/>
      <c r="AB489" s="270"/>
      <c r="AC489" s="270"/>
      <c r="AD489" s="270">
        <v>55</v>
      </c>
      <c r="AE489" s="270"/>
      <c r="AF489" s="270"/>
      <c r="AG489" s="294"/>
    </row>
    <row r="490" spans="1:35" ht="15" customHeight="1">
      <c r="A490" s="444"/>
      <c r="B490" s="110" t="s">
        <v>207</v>
      </c>
      <c r="C490" s="110"/>
      <c r="D490" s="110"/>
      <c r="E490" s="111"/>
      <c r="F490" s="269">
        <v>64</v>
      </c>
      <c r="G490" s="270"/>
      <c r="H490" s="270"/>
      <c r="I490" s="270"/>
      <c r="J490" s="270">
        <v>40</v>
      </c>
      <c r="K490" s="270"/>
      <c r="L490" s="270"/>
      <c r="M490" s="270"/>
      <c r="N490" s="270">
        <v>24</v>
      </c>
      <c r="O490" s="270"/>
      <c r="P490" s="270"/>
      <c r="Q490" s="294"/>
      <c r="R490" s="149" t="s">
        <v>218</v>
      </c>
      <c r="S490" s="286"/>
      <c r="T490" s="286"/>
      <c r="U490" s="287"/>
      <c r="V490" s="269">
        <v>77</v>
      </c>
      <c r="W490" s="270"/>
      <c r="X490" s="270"/>
      <c r="Y490" s="270"/>
      <c r="Z490" s="270">
        <v>34</v>
      </c>
      <c r="AA490" s="270"/>
      <c r="AB490" s="270"/>
      <c r="AC490" s="270"/>
      <c r="AD490" s="270">
        <v>43</v>
      </c>
      <c r="AE490" s="270"/>
      <c r="AF490" s="270"/>
      <c r="AG490" s="294"/>
    </row>
    <row r="491" spans="1:35" ht="15" customHeight="1">
      <c r="A491" s="444"/>
      <c r="B491" s="110" t="s">
        <v>208</v>
      </c>
      <c r="C491" s="110"/>
      <c r="D491" s="110"/>
      <c r="E491" s="111"/>
      <c r="F491" s="269">
        <v>69</v>
      </c>
      <c r="G491" s="270"/>
      <c r="H491" s="270"/>
      <c r="I491" s="270"/>
      <c r="J491" s="270">
        <v>34</v>
      </c>
      <c r="K491" s="270"/>
      <c r="L491" s="270"/>
      <c r="M491" s="270"/>
      <c r="N491" s="270">
        <v>35</v>
      </c>
      <c r="O491" s="270"/>
      <c r="P491" s="270"/>
      <c r="Q491" s="294"/>
      <c r="R491" s="149" t="s">
        <v>219</v>
      </c>
      <c r="S491" s="286"/>
      <c r="T491" s="286"/>
      <c r="U491" s="287"/>
      <c r="V491" s="269">
        <v>23</v>
      </c>
      <c r="W491" s="270"/>
      <c r="X491" s="270"/>
      <c r="Y491" s="270"/>
      <c r="Z491" s="270">
        <v>5</v>
      </c>
      <c r="AA491" s="270"/>
      <c r="AB491" s="270"/>
      <c r="AC491" s="270"/>
      <c r="AD491" s="270">
        <v>18</v>
      </c>
      <c r="AE491" s="270"/>
      <c r="AF491" s="270"/>
      <c r="AG491" s="294"/>
    </row>
    <row r="492" spans="1:35" ht="13.5" customHeight="1">
      <c r="A492" s="444"/>
      <c r="B492" s="110" t="s">
        <v>209</v>
      </c>
      <c r="C492" s="110"/>
      <c r="D492" s="110"/>
      <c r="E492" s="111"/>
      <c r="F492" s="269">
        <v>67</v>
      </c>
      <c r="G492" s="270"/>
      <c r="H492" s="270"/>
      <c r="I492" s="270"/>
      <c r="J492" s="270">
        <v>29</v>
      </c>
      <c r="K492" s="270"/>
      <c r="L492" s="270"/>
      <c r="M492" s="270"/>
      <c r="N492" s="270">
        <v>38</v>
      </c>
      <c r="O492" s="270"/>
      <c r="P492" s="270"/>
      <c r="Q492" s="294"/>
      <c r="R492" s="149" t="s">
        <v>220</v>
      </c>
      <c r="S492" s="286"/>
      <c r="T492" s="286"/>
      <c r="U492" s="287"/>
      <c r="V492" s="269">
        <v>5</v>
      </c>
      <c r="W492" s="270"/>
      <c r="X492" s="270"/>
      <c r="Y492" s="270"/>
      <c r="Z492" s="270">
        <v>1</v>
      </c>
      <c r="AA492" s="270"/>
      <c r="AB492" s="270"/>
      <c r="AC492" s="270"/>
      <c r="AD492" s="270">
        <v>4</v>
      </c>
      <c r="AE492" s="270"/>
      <c r="AF492" s="270"/>
      <c r="AG492" s="294"/>
      <c r="AI492" s="13"/>
    </row>
    <row r="493" spans="1:35" ht="13.5" customHeight="1">
      <c r="A493" s="445"/>
      <c r="B493" s="264" t="s">
        <v>210</v>
      </c>
      <c r="C493" s="264"/>
      <c r="D493" s="264"/>
      <c r="E493" s="290"/>
      <c r="F493" s="299">
        <v>87</v>
      </c>
      <c r="G493" s="300"/>
      <c r="H493" s="300"/>
      <c r="I493" s="300"/>
      <c r="J493" s="300">
        <v>46</v>
      </c>
      <c r="K493" s="300"/>
      <c r="L493" s="300"/>
      <c r="M493" s="300"/>
      <c r="N493" s="300">
        <v>41</v>
      </c>
      <c r="O493" s="300"/>
      <c r="P493" s="300"/>
      <c r="Q493" s="307"/>
      <c r="R493" s="263" t="s">
        <v>86</v>
      </c>
      <c r="S493" s="271"/>
      <c r="T493" s="271"/>
      <c r="U493" s="272"/>
      <c r="V493" s="299">
        <v>1</v>
      </c>
      <c r="W493" s="300"/>
      <c r="X493" s="300"/>
      <c r="Y493" s="300"/>
      <c r="Z493" s="117" t="s">
        <v>337</v>
      </c>
      <c r="AA493" s="117"/>
      <c r="AB493" s="117"/>
      <c r="AC493" s="117"/>
      <c r="AD493" s="300">
        <v>1</v>
      </c>
      <c r="AE493" s="300"/>
      <c r="AF493" s="300"/>
      <c r="AG493" s="307"/>
    </row>
    <row r="494" spans="1:35" ht="15.75" customHeight="1">
      <c r="B494" s="2"/>
      <c r="X494" s="4"/>
      <c r="Y494" s="4"/>
      <c r="Z494" s="4"/>
      <c r="AA494" s="4"/>
      <c r="AB494" s="4"/>
      <c r="AC494" s="4"/>
      <c r="AD494" s="4"/>
      <c r="AE494" s="4"/>
      <c r="AF494" s="4"/>
      <c r="AG494" s="6" t="s">
        <v>221</v>
      </c>
    </row>
    <row r="495" spans="1:35" ht="15.75" customHeight="1">
      <c r="A495" s="42" t="s">
        <v>299</v>
      </c>
    </row>
    <row r="496" spans="1:35" ht="15.75" customHeight="1">
      <c r="B496" s="64" t="s">
        <v>300</v>
      </c>
    </row>
  </sheetData>
  <protectedRanges>
    <protectedRange sqref="F102:M103" name="範囲1_4"/>
    <protectedRange sqref="N111:AG112" name="範囲1_8"/>
    <protectedRange sqref="Y81:AG81 Y83:AG84 Y82:AD82 Y86:AG87 Y85:AD85 Y91:AG91 Y90:AD90 Y80:AD80 Y89:AG89 Y88:AD88" name="範囲1_2"/>
    <protectedRange sqref="D80:I91" name="範囲1_1"/>
    <protectedRange sqref="M80:R91" name="範囲1_3"/>
    <protectedRange sqref="N103" name="範囲2_2"/>
    <protectedRange sqref="X103:AG103" name="範囲2_3"/>
  </protectedRanges>
  <customSheetViews>
    <customSheetView guid="{4898480C-2301-48DE-9560-2E924B837A40}" showPageBreaks="1" printArea="1" view="pageBreakPreview" showRuler="0">
      <selection sqref="A1:AG1"/>
      <rowBreaks count="8" manualBreakCount="8">
        <brk id="61" max="32" man="1"/>
        <brk id="118" max="32" man="1"/>
        <brk id="176" max="32" man="1"/>
        <brk id="230" max="32" man="1"/>
        <brk id="284" max="32" man="1"/>
        <brk id="339" max="32" man="1"/>
        <brk id="391" max="32" man="1"/>
        <brk id="441" max="32" man="1"/>
      </rowBreaks>
      <pageMargins left="0.78740157480314965" right="0.78740157480314965" top="0.78740157480314965" bottom="0.78740157480314965" header="0.51181102362204722" footer="0.39370078740157483"/>
      <printOptions horizontalCentered="1"/>
      <pageSetup paperSize="9" firstPageNumber="5" orientation="portrait" useFirstPageNumber="1" r:id="rId1"/>
      <headerFooter alignWithMargins="0">
        <oddFooter>&amp;C&amp;10－&amp;P－</oddFooter>
      </headerFooter>
    </customSheetView>
  </customSheetViews>
  <mergeCells count="3408">
    <mergeCell ref="AD305:AG305"/>
    <mergeCell ref="Z68:AC68"/>
    <mergeCell ref="AD68:AG68"/>
    <mergeCell ref="AD176:AG176"/>
    <mergeCell ref="AD171:AG171"/>
    <mergeCell ref="AD165:AG165"/>
    <mergeCell ref="O241:S241"/>
    <mergeCell ref="T237:X237"/>
    <mergeCell ref="T239:X239"/>
    <mergeCell ref="K255:N255"/>
    <mergeCell ref="K286:N286"/>
    <mergeCell ref="O237:S237"/>
    <mergeCell ref="O282:S282"/>
    <mergeCell ref="O270:S270"/>
    <mergeCell ref="T269:X269"/>
    <mergeCell ref="Y301:AC301"/>
    <mergeCell ref="Y302:AC302"/>
    <mergeCell ref="Y303:AC303"/>
    <mergeCell ref="K300:N300"/>
    <mergeCell ref="O300:S300"/>
    <mergeCell ref="K301:N301"/>
    <mergeCell ref="O301:S301"/>
    <mergeCell ref="AD301:AG301"/>
    <mergeCell ref="AD278:AG278"/>
    <mergeCell ref="AD269:AG269"/>
    <mergeCell ref="K269:N269"/>
    <mergeCell ref="AD273:AG273"/>
    <mergeCell ref="O272:S272"/>
    <mergeCell ref="AD282:AG282"/>
    <mergeCell ref="H193:L193"/>
    <mergeCell ref="F299:J299"/>
    <mergeCell ref="Y297:AC297"/>
    <mergeCell ref="J71:M71"/>
    <mergeCell ref="J76:L76"/>
    <mergeCell ref="D66:E66"/>
    <mergeCell ref="F66:I66"/>
    <mergeCell ref="J66:M66"/>
    <mergeCell ref="N66:Q66"/>
    <mergeCell ref="D68:E68"/>
    <mergeCell ref="F68:I68"/>
    <mergeCell ref="J68:M68"/>
    <mergeCell ref="N68:Q68"/>
    <mergeCell ref="J67:M67"/>
    <mergeCell ref="N67:Q67"/>
    <mergeCell ref="V66:Y66"/>
    <mergeCell ref="G76:I76"/>
    <mergeCell ref="S78:U78"/>
    <mergeCell ref="Q180:T180"/>
    <mergeCell ref="M81:O81"/>
    <mergeCell ref="M82:O82"/>
    <mergeCell ref="U178:Y178"/>
    <mergeCell ref="U169:Y169"/>
    <mergeCell ref="U172:Y172"/>
    <mergeCell ref="U173:Y173"/>
    <mergeCell ref="U170:Y170"/>
    <mergeCell ref="A101:E101"/>
    <mergeCell ref="A102:E102"/>
    <mergeCell ref="Q167:T167"/>
    <mergeCell ref="M167:P167"/>
    <mergeCell ref="M169:P169"/>
    <mergeCell ref="Q172:T172"/>
    <mergeCell ref="Q178:T178"/>
    <mergeCell ref="Q174:T174"/>
    <mergeCell ref="M176:P176"/>
    <mergeCell ref="A301:E301"/>
    <mergeCell ref="F245:J245"/>
    <mergeCell ref="Z63:AC63"/>
    <mergeCell ref="Z65:AC65"/>
    <mergeCell ref="AD63:AG63"/>
    <mergeCell ref="Z175:AC175"/>
    <mergeCell ref="U189:Y189"/>
    <mergeCell ref="Z193:AC193"/>
    <mergeCell ref="H108:AG108"/>
    <mergeCell ref="U177:Y177"/>
    <mergeCell ref="U176:Y176"/>
    <mergeCell ref="AD174:AG174"/>
    <mergeCell ref="T235:X235"/>
    <mergeCell ref="O240:S240"/>
    <mergeCell ref="O239:S239"/>
    <mergeCell ref="F253:X253"/>
    <mergeCell ref="O244:S244"/>
    <mergeCell ref="F254:J254"/>
    <mergeCell ref="F248:J248"/>
    <mergeCell ref="T240:X240"/>
    <mergeCell ref="T248:X248"/>
    <mergeCell ref="K249:N249"/>
    <mergeCell ref="D80:F80"/>
    <mergeCell ref="P77:R77"/>
    <mergeCell ref="M77:O77"/>
    <mergeCell ref="M78:O78"/>
    <mergeCell ref="J79:L79"/>
    <mergeCell ref="J77:L77"/>
    <mergeCell ref="M75:U75"/>
    <mergeCell ref="P78:R78"/>
    <mergeCell ref="S76:U76"/>
    <mergeCell ref="F71:I71"/>
    <mergeCell ref="F297:J297"/>
    <mergeCell ref="O286:S286"/>
    <mergeCell ref="K285:N285"/>
    <mergeCell ref="A294:E294"/>
    <mergeCell ref="F293:J293"/>
    <mergeCell ref="A290:E290"/>
    <mergeCell ref="O285:S285"/>
    <mergeCell ref="A287:E287"/>
    <mergeCell ref="O296:S296"/>
    <mergeCell ref="K296:N296"/>
    <mergeCell ref="M168:P168"/>
    <mergeCell ref="B183:F183"/>
    <mergeCell ref="B189:F189"/>
    <mergeCell ref="A293:E293"/>
    <mergeCell ref="F294:J294"/>
    <mergeCell ref="A292:E292"/>
    <mergeCell ref="O287:S287"/>
    <mergeCell ref="O279:S279"/>
    <mergeCell ref="K264:N264"/>
    <mergeCell ref="O280:S280"/>
    <mergeCell ref="F256:J256"/>
    <mergeCell ref="O256:S256"/>
    <mergeCell ref="F238:J238"/>
    <mergeCell ref="K238:N238"/>
    <mergeCell ref="F279:J279"/>
    <mergeCell ref="F282:J282"/>
    <mergeCell ref="A271:E271"/>
    <mergeCell ref="A260:E260"/>
    <mergeCell ref="Q176:T176"/>
    <mergeCell ref="Q175:T175"/>
    <mergeCell ref="D44:E44"/>
    <mergeCell ref="D53:E53"/>
    <mergeCell ref="D51:E51"/>
    <mergeCell ref="D50:E50"/>
    <mergeCell ref="D45:E45"/>
    <mergeCell ref="D46:E46"/>
    <mergeCell ref="D49:E49"/>
    <mergeCell ref="D56:E56"/>
    <mergeCell ref="A295:E295"/>
    <mergeCell ref="A299:E299"/>
    <mergeCell ref="A303:E303"/>
    <mergeCell ref="D52:E52"/>
    <mergeCell ref="D61:E61"/>
    <mergeCell ref="D59:E59"/>
    <mergeCell ref="B175:F175"/>
    <mergeCell ref="D60:E60"/>
    <mergeCell ref="A483:A493"/>
    <mergeCell ref="A447:A457"/>
    <mergeCell ref="A458:A468"/>
    <mergeCell ref="A436:A446"/>
    <mergeCell ref="A472:A482"/>
    <mergeCell ref="A305:E305"/>
    <mergeCell ref="D76:F76"/>
    <mergeCell ref="A108:G108"/>
    <mergeCell ref="D82:F82"/>
    <mergeCell ref="F323:J323"/>
    <mergeCell ref="I382:L382"/>
    <mergeCell ref="E375:H375"/>
    <mergeCell ref="A376:D376"/>
    <mergeCell ref="E383:H383"/>
    <mergeCell ref="F322:J322"/>
    <mergeCell ref="A375:D375"/>
    <mergeCell ref="D21:E21"/>
    <mergeCell ref="A30:C30"/>
    <mergeCell ref="D30:E30"/>
    <mergeCell ref="A23:C23"/>
    <mergeCell ref="D23:E23"/>
    <mergeCell ref="D22:E22"/>
    <mergeCell ref="A31:C31"/>
    <mergeCell ref="D31:E31"/>
    <mergeCell ref="A29:C29"/>
    <mergeCell ref="D29:E29"/>
    <mergeCell ref="A32:C32"/>
    <mergeCell ref="D32:E32"/>
    <mergeCell ref="A36:C36"/>
    <mergeCell ref="D36:E36"/>
    <mergeCell ref="A33:C33"/>
    <mergeCell ref="D33:E33"/>
    <mergeCell ref="A34:C34"/>
    <mergeCell ref="D34:E34"/>
    <mergeCell ref="A20:C20"/>
    <mergeCell ref="D20:E20"/>
    <mergeCell ref="A28:C28"/>
    <mergeCell ref="D28:E28"/>
    <mergeCell ref="A24:C24"/>
    <mergeCell ref="D24:E24"/>
    <mergeCell ref="A25:C25"/>
    <mergeCell ref="D25:E25"/>
    <mergeCell ref="A26:C26"/>
    <mergeCell ref="D26:E26"/>
    <mergeCell ref="A10:C10"/>
    <mergeCell ref="D10:E10"/>
    <mergeCell ref="A11:C11"/>
    <mergeCell ref="D11:E11"/>
    <mergeCell ref="D13:E13"/>
    <mergeCell ref="D14:E14"/>
    <mergeCell ref="A14:C14"/>
    <mergeCell ref="A12:C12"/>
    <mergeCell ref="D12:E12"/>
    <mergeCell ref="A18:C18"/>
    <mergeCell ref="D15:E15"/>
    <mergeCell ref="A13:C13"/>
    <mergeCell ref="A15:C15"/>
    <mergeCell ref="D17:E17"/>
    <mergeCell ref="D18:E18"/>
    <mergeCell ref="A17:C17"/>
    <mergeCell ref="A16:C16"/>
    <mergeCell ref="D16:E16"/>
    <mergeCell ref="A19:C19"/>
    <mergeCell ref="D19:E19"/>
    <mergeCell ref="A22:C22"/>
    <mergeCell ref="A21:C21"/>
    <mergeCell ref="F59:I59"/>
    <mergeCell ref="J59:M59"/>
    <mergeCell ref="J60:M60"/>
    <mergeCell ref="AD56:AG56"/>
    <mergeCell ref="Z57:AC57"/>
    <mergeCell ref="AD57:AG57"/>
    <mergeCell ref="F58:I58"/>
    <mergeCell ref="J58:M58"/>
    <mergeCell ref="N58:Q58"/>
    <mergeCell ref="A27:C27"/>
    <mergeCell ref="D27:E27"/>
    <mergeCell ref="F61:I61"/>
    <mergeCell ref="J61:M61"/>
    <mergeCell ref="N61:Q61"/>
    <mergeCell ref="R61:U61"/>
    <mergeCell ref="F60:I60"/>
    <mergeCell ref="R59:U59"/>
    <mergeCell ref="N60:Q60"/>
    <mergeCell ref="N59:Q59"/>
    <mergeCell ref="A37:C37"/>
    <mergeCell ref="D37:E37"/>
    <mergeCell ref="D42:E42"/>
    <mergeCell ref="D41:E41"/>
    <mergeCell ref="A40:C40"/>
    <mergeCell ref="D40:E40"/>
    <mergeCell ref="D43:E43"/>
    <mergeCell ref="A38:C38"/>
    <mergeCell ref="D38:E38"/>
    <mergeCell ref="A39:C39"/>
    <mergeCell ref="D39:E39"/>
    <mergeCell ref="D47:E47"/>
    <mergeCell ref="D48:E48"/>
    <mergeCell ref="F55:I55"/>
    <mergeCell ref="J55:M55"/>
    <mergeCell ref="N55:Q55"/>
    <mergeCell ref="N54:Q54"/>
    <mergeCell ref="D54:E54"/>
    <mergeCell ref="D55:E55"/>
    <mergeCell ref="F56:I56"/>
    <mergeCell ref="J56:M56"/>
    <mergeCell ref="N56:Q56"/>
    <mergeCell ref="AD55:AG55"/>
    <mergeCell ref="V54:Y54"/>
    <mergeCell ref="Z54:AC54"/>
    <mergeCell ref="AD54:AG54"/>
    <mergeCell ref="V55:Y55"/>
    <mergeCell ref="R55:U55"/>
    <mergeCell ref="R56:U56"/>
    <mergeCell ref="R58:U58"/>
    <mergeCell ref="D57:E57"/>
    <mergeCell ref="R57:U57"/>
    <mergeCell ref="F57:I57"/>
    <mergeCell ref="J57:M57"/>
    <mergeCell ref="N57:Q57"/>
    <mergeCell ref="D58:E58"/>
    <mergeCell ref="J52:M52"/>
    <mergeCell ref="N52:Q52"/>
    <mergeCell ref="V53:Y53"/>
    <mergeCell ref="R52:U52"/>
    <mergeCell ref="V52:Y52"/>
    <mergeCell ref="AD52:AG52"/>
    <mergeCell ref="Z53:AC53"/>
    <mergeCell ref="Z52:AC52"/>
    <mergeCell ref="R54:U54"/>
    <mergeCell ref="F54:I54"/>
    <mergeCell ref="J54:M54"/>
    <mergeCell ref="AD53:AG53"/>
    <mergeCell ref="F53:I53"/>
    <mergeCell ref="J53:M53"/>
    <mergeCell ref="N53:Q53"/>
    <mergeCell ref="R53:U53"/>
    <mergeCell ref="F52:I52"/>
    <mergeCell ref="F50:I50"/>
    <mergeCell ref="J50:M50"/>
    <mergeCell ref="N50:Q50"/>
    <mergeCell ref="AD48:AG48"/>
    <mergeCell ref="F49:I49"/>
    <mergeCell ref="J49:M49"/>
    <mergeCell ref="N49:Q49"/>
    <mergeCell ref="R49:U49"/>
    <mergeCell ref="V49:Y49"/>
    <mergeCell ref="J48:M48"/>
    <mergeCell ref="F51:I51"/>
    <mergeCell ref="J51:M51"/>
    <mergeCell ref="N51:Q51"/>
    <mergeCell ref="R51:U51"/>
    <mergeCell ref="V51:Y51"/>
    <mergeCell ref="Z51:AC51"/>
    <mergeCell ref="AD51:AG51"/>
    <mergeCell ref="Z50:AC50"/>
    <mergeCell ref="V50:Y50"/>
    <mergeCell ref="F48:I48"/>
    <mergeCell ref="N48:Q48"/>
    <mergeCell ref="Z48:AC48"/>
    <mergeCell ref="AD46:AG46"/>
    <mergeCell ref="V47:Y47"/>
    <mergeCell ref="Z47:AC47"/>
    <mergeCell ref="R48:U48"/>
    <mergeCell ref="Z49:AC49"/>
    <mergeCell ref="Z46:AC46"/>
    <mergeCell ref="F47:I47"/>
    <mergeCell ref="J47:M47"/>
    <mergeCell ref="N47:Q47"/>
    <mergeCell ref="R47:U47"/>
    <mergeCell ref="F46:I46"/>
    <mergeCell ref="J46:M46"/>
    <mergeCell ref="N46:Q46"/>
    <mergeCell ref="R46:U46"/>
    <mergeCell ref="V46:Y46"/>
    <mergeCell ref="F42:I42"/>
    <mergeCell ref="J42:M42"/>
    <mergeCell ref="N42:Q42"/>
    <mergeCell ref="R43:U43"/>
    <mergeCell ref="V42:Y42"/>
    <mergeCell ref="F43:I43"/>
    <mergeCell ref="J43:M43"/>
    <mergeCell ref="Z43:AC43"/>
    <mergeCell ref="AD44:AG44"/>
    <mergeCell ref="N45:Q45"/>
    <mergeCell ref="Z45:AC45"/>
    <mergeCell ref="AD45:AG45"/>
    <mergeCell ref="Z44:AC44"/>
    <mergeCell ref="R44:U44"/>
    <mergeCell ref="N44:Q44"/>
    <mergeCell ref="F45:I45"/>
    <mergeCell ref="J45:M45"/>
    <mergeCell ref="R45:U45"/>
    <mergeCell ref="V45:Y45"/>
    <mergeCell ref="N43:Q43"/>
    <mergeCell ref="F44:I44"/>
    <mergeCell ref="J44:M44"/>
    <mergeCell ref="J39:M39"/>
    <mergeCell ref="N39:Q39"/>
    <mergeCell ref="AD37:AG37"/>
    <mergeCell ref="F38:I38"/>
    <mergeCell ref="J38:M38"/>
    <mergeCell ref="N38:Q38"/>
    <mergeCell ref="R38:U38"/>
    <mergeCell ref="V38:Y38"/>
    <mergeCell ref="Z38:AC38"/>
    <mergeCell ref="AD38:AG38"/>
    <mergeCell ref="F40:I40"/>
    <mergeCell ref="J40:M40"/>
    <mergeCell ref="Z40:AC40"/>
    <mergeCell ref="F41:I41"/>
    <mergeCell ref="J41:M41"/>
    <mergeCell ref="N41:Q41"/>
    <mergeCell ref="Z41:AC41"/>
    <mergeCell ref="R41:U41"/>
    <mergeCell ref="N40:Q40"/>
    <mergeCell ref="R40:U40"/>
    <mergeCell ref="AD40:AG40"/>
    <mergeCell ref="AD39:AG39"/>
    <mergeCell ref="Z39:AC39"/>
    <mergeCell ref="J35:M35"/>
    <mergeCell ref="N35:Q35"/>
    <mergeCell ref="AD35:AG35"/>
    <mergeCell ref="A35:C35"/>
    <mergeCell ref="D35:E35"/>
    <mergeCell ref="V35:Y35"/>
    <mergeCell ref="Z35:AC35"/>
    <mergeCell ref="R35:U35"/>
    <mergeCell ref="F35:I35"/>
    <mergeCell ref="N37:Q37"/>
    <mergeCell ref="R37:U37"/>
    <mergeCell ref="F37:I37"/>
    <mergeCell ref="V36:Y36"/>
    <mergeCell ref="F36:I36"/>
    <mergeCell ref="J36:M36"/>
    <mergeCell ref="N36:Q36"/>
    <mergeCell ref="R36:U36"/>
    <mergeCell ref="J37:M37"/>
    <mergeCell ref="Z37:AC37"/>
    <mergeCell ref="Z36:AC36"/>
    <mergeCell ref="F30:I30"/>
    <mergeCell ref="J30:M30"/>
    <mergeCell ref="N30:Q30"/>
    <mergeCell ref="R30:U30"/>
    <mergeCell ref="J31:M31"/>
    <mergeCell ref="R32:U32"/>
    <mergeCell ref="F33:I33"/>
    <mergeCell ref="J33:M33"/>
    <mergeCell ref="N33:Q33"/>
    <mergeCell ref="N31:Q31"/>
    <mergeCell ref="AD27:AG27"/>
    <mergeCell ref="V27:Y27"/>
    <mergeCell ref="Z27:AC27"/>
    <mergeCell ref="V28:Y28"/>
    <mergeCell ref="Z28:AC28"/>
    <mergeCell ref="AD28:AG28"/>
    <mergeCell ref="F34:I34"/>
    <mergeCell ref="J34:M34"/>
    <mergeCell ref="N34:Q34"/>
    <mergeCell ref="R34:U34"/>
    <mergeCell ref="J29:M29"/>
    <mergeCell ref="N29:Q29"/>
    <mergeCell ref="F32:I32"/>
    <mergeCell ref="R33:U33"/>
    <mergeCell ref="J32:M32"/>
    <mergeCell ref="N32:Q32"/>
    <mergeCell ref="AD32:AG32"/>
    <mergeCell ref="AD31:AG31"/>
    <mergeCell ref="Z31:AC31"/>
    <mergeCell ref="Z34:AC34"/>
    <mergeCell ref="Z29:AC29"/>
    <mergeCell ref="Z30:AC30"/>
    <mergeCell ref="F25:I25"/>
    <mergeCell ref="F24:I24"/>
    <mergeCell ref="J24:M24"/>
    <mergeCell ref="J25:M25"/>
    <mergeCell ref="N25:Q25"/>
    <mergeCell ref="Z25:AC25"/>
    <mergeCell ref="F27:I27"/>
    <mergeCell ref="F26:I26"/>
    <mergeCell ref="J26:M26"/>
    <mergeCell ref="N26:Q26"/>
    <mergeCell ref="J27:M27"/>
    <mergeCell ref="N27:Q27"/>
    <mergeCell ref="F28:I28"/>
    <mergeCell ref="J28:M28"/>
    <mergeCell ref="N28:Q28"/>
    <mergeCell ref="R28:U28"/>
    <mergeCell ref="AD25:AG25"/>
    <mergeCell ref="V25:Y25"/>
    <mergeCell ref="R26:U26"/>
    <mergeCell ref="AD26:AG26"/>
    <mergeCell ref="V26:Y26"/>
    <mergeCell ref="Z26:AC26"/>
    <mergeCell ref="N21:Q21"/>
    <mergeCell ref="F21:I21"/>
    <mergeCell ref="J21:M21"/>
    <mergeCell ref="V21:Y21"/>
    <mergeCell ref="F22:I22"/>
    <mergeCell ref="J22:M22"/>
    <mergeCell ref="N22:Q22"/>
    <mergeCell ref="R22:U22"/>
    <mergeCell ref="AD23:AG23"/>
    <mergeCell ref="N24:Q24"/>
    <mergeCell ref="R24:U24"/>
    <mergeCell ref="V24:Y24"/>
    <mergeCell ref="Z24:AC24"/>
    <mergeCell ref="AD24:AG24"/>
    <mergeCell ref="R23:U23"/>
    <mergeCell ref="V23:Y23"/>
    <mergeCell ref="Z23:AC23"/>
    <mergeCell ref="F23:I23"/>
    <mergeCell ref="J23:M23"/>
    <mergeCell ref="N23:Q23"/>
    <mergeCell ref="AD17:AG17"/>
    <mergeCell ref="F18:I18"/>
    <mergeCell ref="J18:M18"/>
    <mergeCell ref="N18:Q18"/>
    <mergeCell ref="R18:U18"/>
    <mergeCell ref="V18:Y18"/>
    <mergeCell ref="Z18:AC18"/>
    <mergeCell ref="F17:I17"/>
    <mergeCell ref="V17:Y17"/>
    <mergeCell ref="Z19:AC19"/>
    <mergeCell ref="AD19:AG19"/>
    <mergeCell ref="Z20:AC20"/>
    <mergeCell ref="AD20:AG20"/>
    <mergeCell ref="V20:Y20"/>
    <mergeCell ref="N17:Q17"/>
    <mergeCell ref="R19:U19"/>
    <mergeCell ref="V19:Y19"/>
    <mergeCell ref="R17:U17"/>
    <mergeCell ref="Z17:AC17"/>
    <mergeCell ref="F19:I19"/>
    <mergeCell ref="J19:M19"/>
    <mergeCell ref="N19:Q19"/>
    <mergeCell ref="R20:U20"/>
    <mergeCell ref="F20:I20"/>
    <mergeCell ref="J17:M17"/>
    <mergeCell ref="V14:Y14"/>
    <mergeCell ref="Z14:AC14"/>
    <mergeCell ref="V16:Y16"/>
    <mergeCell ref="N14:Q14"/>
    <mergeCell ref="Z12:AC12"/>
    <mergeCell ref="AD14:AG14"/>
    <mergeCell ref="AD13:AG13"/>
    <mergeCell ref="R14:U14"/>
    <mergeCell ref="F15:I15"/>
    <mergeCell ref="J15:M15"/>
    <mergeCell ref="AD15:AG15"/>
    <mergeCell ref="Z16:AC16"/>
    <mergeCell ref="AD16:AG16"/>
    <mergeCell ref="N16:Q16"/>
    <mergeCell ref="N15:Q15"/>
    <mergeCell ref="R15:U15"/>
    <mergeCell ref="Z15:AC15"/>
    <mergeCell ref="R16:U16"/>
    <mergeCell ref="AD12:AG12"/>
    <mergeCell ref="Z13:AC13"/>
    <mergeCell ref="A8:C8"/>
    <mergeCell ref="D8:E8"/>
    <mergeCell ref="F10:I10"/>
    <mergeCell ref="J10:M10"/>
    <mergeCell ref="N10:Q10"/>
    <mergeCell ref="J9:M9"/>
    <mergeCell ref="R9:U9"/>
    <mergeCell ref="A9:C9"/>
    <mergeCell ref="D9:E9"/>
    <mergeCell ref="Z8:AC8"/>
    <mergeCell ref="AD9:AG9"/>
    <mergeCell ref="V9:Y9"/>
    <mergeCell ref="A4:E4"/>
    <mergeCell ref="A5:E5"/>
    <mergeCell ref="A6:E6"/>
    <mergeCell ref="A7:C7"/>
    <mergeCell ref="D7:E7"/>
    <mergeCell ref="Z6:AC6"/>
    <mergeCell ref="V4:Y5"/>
    <mergeCell ref="AD10:AG10"/>
    <mergeCell ref="V10:Y10"/>
    <mergeCell ref="Z10:AC10"/>
    <mergeCell ref="R10:U10"/>
    <mergeCell ref="V7:Y7"/>
    <mergeCell ref="Z7:AC7"/>
    <mergeCell ref="AD7:AG7"/>
    <mergeCell ref="Z9:AC9"/>
    <mergeCell ref="AD8:AG8"/>
    <mergeCell ref="V8:Y8"/>
    <mergeCell ref="AD4:AG5"/>
    <mergeCell ref="AD6:AG6"/>
    <mergeCell ref="J6:M6"/>
    <mergeCell ref="N6:Q6"/>
    <mergeCell ref="R6:U6"/>
    <mergeCell ref="Z4:AC5"/>
    <mergeCell ref="R4:U5"/>
    <mergeCell ref="F4:Q5"/>
    <mergeCell ref="J7:M7"/>
    <mergeCell ref="N7:Q7"/>
    <mergeCell ref="N8:Q8"/>
    <mergeCell ref="F8:I8"/>
    <mergeCell ref="J8:M8"/>
    <mergeCell ref="N9:Q9"/>
    <mergeCell ref="V11:Y11"/>
    <mergeCell ref="R12:U12"/>
    <mergeCell ref="V12:Y12"/>
    <mergeCell ref="R8:U8"/>
    <mergeCell ref="Z11:AC11"/>
    <mergeCell ref="R11:U11"/>
    <mergeCell ref="F11:I11"/>
    <mergeCell ref="J11:M11"/>
    <mergeCell ref="F12:I12"/>
    <mergeCell ref="J12:M12"/>
    <mergeCell ref="N12:Q12"/>
    <mergeCell ref="N11:Q11"/>
    <mergeCell ref="AD11:AG11"/>
    <mergeCell ref="AD304:AG304"/>
    <mergeCell ref="O304:S304"/>
    <mergeCell ref="F303:J303"/>
    <mergeCell ref="K303:N303"/>
    <mergeCell ref="V6:Y6"/>
    <mergeCell ref="R7:U7"/>
    <mergeCell ref="F9:I9"/>
    <mergeCell ref="F6:I6"/>
    <mergeCell ref="F7:I7"/>
    <mergeCell ref="F320:J320"/>
    <mergeCell ref="T321:X321"/>
    <mergeCell ref="T317:X317"/>
    <mergeCell ref="T315:X315"/>
    <mergeCell ref="T316:X316"/>
    <mergeCell ref="O315:S315"/>
    <mergeCell ref="F317:J317"/>
    <mergeCell ref="F316:J316"/>
    <mergeCell ref="K318:N318"/>
    <mergeCell ref="K319:N319"/>
    <mergeCell ref="F14:I14"/>
    <mergeCell ref="P76:R76"/>
    <mergeCell ref="N20:Q20"/>
    <mergeCell ref="V15:Y15"/>
    <mergeCell ref="J14:M14"/>
    <mergeCell ref="F16:I16"/>
    <mergeCell ref="J16:M16"/>
    <mergeCell ref="F13:I13"/>
    <mergeCell ref="J13:M13"/>
    <mergeCell ref="N13:Q13"/>
    <mergeCell ref="R13:U13"/>
    <mergeCell ref="V13:Y13"/>
    <mergeCell ref="A296:E296"/>
    <mergeCell ref="AD298:AG298"/>
    <mergeCell ref="Y298:AC298"/>
    <mergeCell ref="Y295:AC295"/>
    <mergeCell ref="T290:X290"/>
    <mergeCell ref="AD297:AG297"/>
    <mergeCell ref="Y296:AC296"/>
    <mergeCell ref="AD295:AG295"/>
    <mergeCell ref="T296:X296"/>
    <mergeCell ref="T297:X297"/>
    <mergeCell ref="T298:X298"/>
    <mergeCell ref="U174:Y174"/>
    <mergeCell ref="U167:Y167"/>
    <mergeCell ref="U168:Y168"/>
    <mergeCell ref="X109:AB109"/>
    <mergeCell ref="Z176:AC176"/>
    <mergeCell ref="Z151:AC151"/>
    <mergeCell ref="U151:Y151"/>
    <mergeCell ref="Z159:AC159"/>
    <mergeCell ref="Z166:AC166"/>
    <mergeCell ref="Z165:AC165"/>
    <mergeCell ref="AD163:AG163"/>
    <mergeCell ref="Z162:AC162"/>
    <mergeCell ref="A284:E284"/>
    <mergeCell ref="F284:J284"/>
    <mergeCell ref="A279:E279"/>
    <mergeCell ref="A298:E298"/>
    <mergeCell ref="A280:E280"/>
    <mergeCell ref="F280:J280"/>
    <mergeCell ref="Y280:AC280"/>
    <mergeCell ref="AD280:AG280"/>
    <mergeCell ref="T282:X282"/>
    <mergeCell ref="A302:E302"/>
    <mergeCell ref="F302:J302"/>
    <mergeCell ref="K302:N302"/>
    <mergeCell ref="O302:S302"/>
    <mergeCell ref="T302:X302"/>
    <mergeCell ref="T301:X301"/>
    <mergeCell ref="K287:N287"/>
    <mergeCell ref="K282:N282"/>
    <mergeCell ref="K284:N284"/>
    <mergeCell ref="A283:E283"/>
    <mergeCell ref="AD302:AG302"/>
    <mergeCell ref="AD299:AG299"/>
    <mergeCell ref="T300:X300"/>
    <mergeCell ref="Y300:AC300"/>
    <mergeCell ref="AD300:AG300"/>
    <mergeCell ref="Y299:AC299"/>
    <mergeCell ref="O303:S303"/>
    <mergeCell ref="F300:J300"/>
    <mergeCell ref="F301:J301"/>
    <mergeCell ref="AD303:AG303"/>
    <mergeCell ref="AD296:AG296"/>
    <mergeCell ref="AD292:AG292"/>
    <mergeCell ref="AD293:AG293"/>
    <mergeCell ref="Y290:AC290"/>
    <mergeCell ref="AD290:AG290"/>
    <mergeCell ref="AD291:AG291"/>
    <mergeCell ref="Y291:AC291"/>
    <mergeCell ref="Y292:AC292"/>
    <mergeCell ref="AD294:AG294"/>
    <mergeCell ref="Y294:AC294"/>
    <mergeCell ref="A297:E297"/>
    <mergeCell ref="F298:J298"/>
    <mergeCell ref="K299:N299"/>
    <mergeCell ref="K297:N297"/>
    <mergeCell ref="O297:S297"/>
    <mergeCell ref="T299:X299"/>
    <mergeCell ref="O299:S299"/>
    <mergeCell ref="Y285:AC285"/>
    <mergeCell ref="AD288:AG288"/>
    <mergeCell ref="A289:E289"/>
    <mergeCell ref="F289:J289"/>
    <mergeCell ref="K289:N289"/>
    <mergeCell ref="O289:S289"/>
    <mergeCell ref="T289:X289"/>
    <mergeCell ref="Y289:AC289"/>
    <mergeCell ref="AD289:AG289"/>
    <mergeCell ref="Y288:AC288"/>
    <mergeCell ref="O288:S288"/>
    <mergeCell ref="Y293:AC293"/>
    <mergeCell ref="O293:S293"/>
    <mergeCell ref="T292:X292"/>
    <mergeCell ref="O292:S292"/>
    <mergeCell ref="K291:N291"/>
    <mergeCell ref="O291:S291"/>
    <mergeCell ref="T291:X291"/>
    <mergeCell ref="T293:X293"/>
    <mergeCell ref="F288:J288"/>
    <mergeCell ref="O298:S298"/>
    <mergeCell ref="A288:E288"/>
    <mergeCell ref="T288:X288"/>
    <mergeCell ref="A291:E291"/>
    <mergeCell ref="F291:J291"/>
    <mergeCell ref="F292:J292"/>
    <mergeCell ref="K294:N294"/>
    <mergeCell ref="F276:J276"/>
    <mergeCell ref="K276:N276"/>
    <mergeCell ref="O276:S276"/>
    <mergeCell ref="T276:X276"/>
    <mergeCell ref="Y276:AC276"/>
    <mergeCell ref="AD276:AG276"/>
    <mergeCell ref="Y277:AC277"/>
    <mergeCell ref="Y278:AC278"/>
    <mergeCell ref="AD277:AG277"/>
    <mergeCell ref="O277:S277"/>
    <mergeCell ref="T277:X277"/>
    <mergeCell ref="O278:S278"/>
    <mergeCell ref="T278:X278"/>
    <mergeCell ref="F278:J278"/>
    <mergeCell ref="K278:N278"/>
    <mergeCell ref="K280:N280"/>
    <mergeCell ref="T279:X279"/>
    <mergeCell ref="T280:X280"/>
    <mergeCell ref="Y279:AC279"/>
    <mergeCell ref="K267:N267"/>
    <mergeCell ref="Y266:AC266"/>
    <mergeCell ref="AD266:AG266"/>
    <mergeCell ref="Y264:AC264"/>
    <mergeCell ref="AD258:AG258"/>
    <mergeCell ref="Y258:AC258"/>
    <mergeCell ref="O258:S258"/>
    <mergeCell ref="T258:X258"/>
    <mergeCell ref="Y265:AC265"/>
    <mergeCell ref="AD265:AG265"/>
    <mergeCell ref="O265:S265"/>
    <mergeCell ref="Y263:AC263"/>
    <mergeCell ref="A281:E281"/>
    <mergeCell ref="F281:J281"/>
    <mergeCell ref="K281:N281"/>
    <mergeCell ref="O281:S281"/>
    <mergeCell ref="T281:X281"/>
    <mergeCell ref="Y281:AC281"/>
    <mergeCell ref="AD281:AG281"/>
    <mergeCell ref="AD271:AG271"/>
    <mergeCell ref="AD270:AG270"/>
    <mergeCell ref="Y273:AC273"/>
    <mergeCell ref="T272:X272"/>
    <mergeCell ref="AD272:AG272"/>
    <mergeCell ref="Y271:AC271"/>
    <mergeCell ref="Y270:AC270"/>
    <mergeCell ref="A277:E277"/>
    <mergeCell ref="A274:E274"/>
    <mergeCell ref="Y275:AC275"/>
    <mergeCell ref="A278:E278"/>
    <mergeCell ref="AD275:AG275"/>
    <mergeCell ref="A276:E276"/>
    <mergeCell ref="A262:E262"/>
    <mergeCell ref="F265:J265"/>
    <mergeCell ref="F255:J255"/>
    <mergeCell ref="F257:J257"/>
    <mergeCell ref="K274:N274"/>
    <mergeCell ref="O274:S274"/>
    <mergeCell ref="K272:N272"/>
    <mergeCell ref="K266:N266"/>
    <mergeCell ref="T266:X266"/>
    <mergeCell ref="O266:S266"/>
    <mergeCell ref="Y274:AC274"/>
    <mergeCell ref="AD274:AG274"/>
    <mergeCell ref="Y272:AC272"/>
    <mergeCell ref="AD255:AG255"/>
    <mergeCell ref="A258:E258"/>
    <mergeCell ref="Y262:AC262"/>
    <mergeCell ref="O261:S261"/>
    <mergeCell ref="T261:X261"/>
    <mergeCell ref="Y260:AC260"/>
    <mergeCell ref="AD263:AG263"/>
    <mergeCell ref="AD259:AG259"/>
    <mergeCell ref="AD267:AG267"/>
    <mergeCell ref="A268:E268"/>
    <mergeCell ref="F268:J268"/>
    <mergeCell ref="K268:N268"/>
    <mergeCell ref="O268:S268"/>
    <mergeCell ref="T268:X268"/>
    <mergeCell ref="AD268:AG268"/>
    <mergeCell ref="Y269:AC269"/>
    <mergeCell ref="A273:E273"/>
    <mergeCell ref="F273:J273"/>
    <mergeCell ref="F274:J274"/>
    <mergeCell ref="A267:E267"/>
    <mergeCell ref="Y268:AC268"/>
    <mergeCell ref="Y267:AC267"/>
    <mergeCell ref="A259:E259"/>
    <mergeCell ref="F259:J259"/>
    <mergeCell ref="O269:S269"/>
    <mergeCell ref="K288:N288"/>
    <mergeCell ref="T283:X283"/>
    <mergeCell ref="O283:S283"/>
    <mergeCell ref="T284:X284"/>
    <mergeCell ref="O284:S284"/>
    <mergeCell ref="T287:X287"/>
    <mergeCell ref="T286:X286"/>
    <mergeCell ref="T285:X285"/>
    <mergeCell ref="T262:X262"/>
    <mergeCell ref="K273:N273"/>
    <mergeCell ref="AD264:AG264"/>
    <mergeCell ref="O259:S259"/>
    <mergeCell ref="O271:S271"/>
    <mergeCell ref="O273:S273"/>
    <mergeCell ref="T273:X273"/>
    <mergeCell ref="T271:X271"/>
    <mergeCell ref="A265:E265"/>
    <mergeCell ref="K263:N263"/>
    <mergeCell ref="A264:E264"/>
    <mergeCell ref="A263:E263"/>
    <mergeCell ref="K265:N265"/>
    <mergeCell ref="F267:J267"/>
    <mergeCell ref="K279:N279"/>
    <mergeCell ref="F272:J272"/>
    <mergeCell ref="K271:N271"/>
    <mergeCell ref="AD279:AG279"/>
    <mergeCell ref="AD249:AG249"/>
    <mergeCell ref="O263:S263"/>
    <mergeCell ref="T264:X264"/>
    <mergeCell ref="T263:X263"/>
    <mergeCell ref="F262:J262"/>
    <mergeCell ref="K258:N258"/>
    <mergeCell ref="AD245:AG245"/>
    <mergeCell ref="F312:J312"/>
    <mergeCell ref="O312:S312"/>
    <mergeCell ref="O294:S294"/>
    <mergeCell ref="O290:S290"/>
    <mergeCell ref="F315:J315"/>
    <mergeCell ref="K311:N311"/>
    <mergeCell ref="F305:J305"/>
    <mergeCell ref="O305:S305"/>
    <mergeCell ref="F309:J309"/>
    <mergeCell ref="O311:S311"/>
    <mergeCell ref="K315:N315"/>
    <mergeCell ref="K313:N313"/>
    <mergeCell ref="O313:S313"/>
    <mergeCell ref="F313:J313"/>
    <mergeCell ref="K314:N314"/>
    <mergeCell ref="F290:J290"/>
    <mergeCell ref="K304:N304"/>
    <mergeCell ref="F310:J310"/>
    <mergeCell ref="F304:J304"/>
    <mergeCell ref="O310:S310"/>
    <mergeCell ref="F308:X308"/>
    <mergeCell ref="T305:X305"/>
    <mergeCell ref="T309:X309"/>
    <mergeCell ref="K259:N259"/>
    <mergeCell ref="K260:N260"/>
    <mergeCell ref="A253:E253"/>
    <mergeCell ref="Y253:AG253"/>
    <mergeCell ref="Y254:AC254"/>
    <mergeCell ref="AD254:AG254"/>
    <mergeCell ref="T255:X255"/>
    <mergeCell ref="A255:E255"/>
    <mergeCell ref="Y255:AC255"/>
    <mergeCell ref="A266:E266"/>
    <mergeCell ref="T254:X254"/>
    <mergeCell ref="Y256:AC256"/>
    <mergeCell ref="AD256:AG256"/>
    <mergeCell ref="A256:E256"/>
    <mergeCell ref="K256:N256"/>
    <mergeCell ref="O255:S255"/>
    <mergeCell ref="AD257:AG257"/>
    <mergeCell ref="O254:S254"/>
    <mergeCell ref="A254:E254"/>
    <mergeCell ref="Y261:AC261"/>
    <mergeCell ref="Y257:AC257"/>
    <mergeCell ref="T257:X257"/>
    <mergeCell ref="T260:X260"/>
    <mergeCell ref="O257:S257"/>
    <mergeCell ref="T259:X259"/>
    <mergeCell ref="F260:J260"/>
    <mergeCell ref="F263:J263"/>
    <mergeCell ref="K257:N257"/>
    <mergeCell ref="K261:N261"/>
    <mergeCell ref="K262:N262"/>
    <mergeCell ref="A257:E257"/>
    <mergeCell ref="AD262:AG262"/>
    <mergeCell ref="A261:E261"/>
    <mergeCell ref="F261:J261"/>
    <mergeCell ref="T245:X245"/>
    <mergeCell ref="Y245:AC245"/>
    <mergeCell ref="T247:X247"/>
    <mergeCell ref="Y246:AC246"/>
    <mergeCell ref="T249:X249"/>
    <mergeCell ref="Y243:AC243"/>
    <mergeCell ref="Y242:AC242"/>
    <mergeCell ref="K247:N247"/>
    <mergeCell ref="F246:J246"/>
    <mergeCell ref="F242:J242"/>
    <mergeCell ref="K242:N242"/>
    <mergeCell ref="K246:N246"/>
    <mergeCell ref="O245:S245"/>
    <mergeCell ref="O242:S242"/>
    <mergeCell ref="F243:J243"/>
    <mergeCell ref="T242:X242"/>
    <mergeCell ref="F247:J247"/>
    <mergeCell ref="O249:S249"/>
    <mergeCell ref="K245:N245"/>
    <mergeCell ref="Y244:AC244"/>
    <mergeCell ref="O247:S247"/>
    <mergeCell ref="T246:X246"/>
    <mergeCell ref="F249:J249"/>
    <mergeCell ref="K248:N248"/>
    <mergeCell ref="O248:S248"/>
    <mergeCell ref="Y248:AC248"/>
    <mergeCell ref="O235:S235"/>
    <mergeCell ref="O238:S238"/>
    <mergeCell ref="O236:S236"/>
    <mergeCell ref="O246:S246"/>
    <mergeCell ref="K298:N298"/>
    <mergeCell ref="AD312:AG312"/>
    <mergeCell ref="Y259:AC259"/>
    <mergeCell ref="AD260:AG260"/>
    <mergeCell ref="AD240:AG240"/>
    <mergeCell ref="AD231:AG231"/>
    <mergeCell ref="AD261:AG261"/>
    <mergeCell ref="AD309:AG309"/>
    <mergeCell ref="Y312:AC312"/>
    <mergeCell ref="Y239:AC239"/>
    <mergeCell ref="Y233:AC233"/>
    <mergeCell ref="AD233:AG233"/>
    <mergeCell ref="Y240:AC240"/>
    <mergeCell ref="Y238:AC238"/>
    <mergeCell ref="Y234:AC234"/>
    <mergeCell ref="Y235:AC235"/>
    <mergeCell ref="AD232:AG232"/>
    <mergeCell ref="AD234:AG234"/>
    <mergeCell ref="T241:X241"/>
    <mergeCell ref="O243:S243"/>
    <mergeCell ref="T243:X243"/>
    <mergeCell ref="T232:X232"/>
    <mergeCell ref="T236:X236"/>
    <mergeCell ref="T234:X234"/>
    <mergeCell ref="Y237:AC237"/>
    <mergeCell ref="Y236:AC236"/>
    <mergeCell ref="Y231:AC231"/>
    <mergeCell ref="Y232:AC232"/>
    <mergeCell ref="AD221:AG221"/>
    <mergeCell ref="T211:X211"/>
    <mergeCell ref="AD223:AG223"/>
    <mergeCell ref="Y223:AC223"/>
    <mergeCell ref="T219:X219"/>
    <mergeCell ref="Y220:AC220"/>
    <mergeCell ref="Z190:AC190"/>
    <mergeCell ref="AD191:AG191"/>
    <mergeCell ref="Y206:AC206"/>
    <mergeCell ref="AD192:AG192"/>
    <mergeCell ref="T311:X311"/>
    <mergeCell ref="Y201:AC201"/>
    <mergeCell ref="Y200:AC200"/>
    <mergeCell ref="Y199:AC199"/>
    <mergeCell ref="AD235:AG235"/>
    <mergeCell ref="AD227:AG227"/>
    <mergeCell ref="T224:X224"/>
    <mergeCell ref="T221:X221"/>
    <mergeCell ref="T217:X217"/>
    <mergeCell ref="T222:X222"/>
    <mergeCell ref="Y230:AC230"/>
    <mergeCell ref="AD230:AG230"/>
    <mergeCell ref="AD225:AG225"/>
    <mergeCell ref="Y227:AC227"/>
    <mergeCell ref="T223:X223"/>
    <mergeCell ref="T244:X244"/>
    <mergeCell ref="Y247:AC247"/>
    <mergeCell ref="T233:X233"/>
    <mergeCell ref="T230:X230"/>
    <mergeCell ref="T238:X238"/>
    <mergeCell ref="Y241:AC241"/>
    <mergeCell ref="Y249:AC249"/>
    <mergeCell ref="AD179:AG179"/>
    <mergeCell ref="Z170:AC170"/>
    <mergeCell ref="Z189:AC189"/>
    <mergeCell ref="AD213:AG213"/>
    <mergeCell ref="Z192:AC192"/>
    <mergeCell ref="T201:X201"/>
    <mergeCell ref="T206:X206"/>
    <mergeCell ref="AD206:AG206"/>
    <mergeCell ref="U181:Y181"/>
    <mergeCell ref="AD181:AG181"/>
    <mergeCell ref="U186:Y186"/>
    <mergeCell ref="Q189:T189"/>
    <mergeCell ref="Q186:T186"/>
    <mergeCell ref="AD193:AG193"/>
    <mergeCell ref="Z185:AC185"/>
    <mergeCell ref="AD188:AG188"/>
    <mergeCell ref="U187:Y187"/>
    <mergeCell ref="Z186:AC186"/>
    <mergeCell ref="AD190:AG190"/>
    <mergeCell ref="AD189:AG189"/>
    <mergeCell ref="Z187:AC187"/>
    <mergeCell ref="AD187:AG187"/>
    <mergeCell ref="T210:X210"/>
    <mergeCell ref="O213:S213"/>
    <mergeCell ref="Q193:T193"/>
    <mergeCell ref="AD208:AG208"/>
    <mergeCell ref="AD205:AG205"/>
    <mergeCell ref="AD207:AG207"/>
    <mergeCell ref="Q182:T182"/>
    <mergeCell ref="M184:P184"/>
    <mergeCell ref="M186:P186"/>
    <mergeCell ref="U185:Y185"/>
    <mergeCell ref="AD161:AG161"/>
    <mergeCell ref="Z164:AC164"/>
    <mergeCell ref="Z167:AC167"/>
    <mergeCell ref="AD166:AG166"/>
    <mergeCell ref="AD167:AG167"/>
    <mergeCell ref="AD164:AG164"/>
    <mergeCell ref="U152:Y152"/>
    <mergeCell ref="AD157:AG157"/>
    <mergeCell ref="AD178:AG178"/>
    <mergeCell ref="Z191:AC191"/>
    <mergeCell ref="AD186:AG186"/>
    <mergeCell ref="Z184:AC184"/>
    <mergeCell ref="Z182:AC182"/>
    <mergeCell ref="Z178:AC178"/>
    <mergeCell ref="AD185:AG185"/>
    <mergeCell ref="AD175:AG175"/>
    <mergeCell ref="Z173:AC173"/>
    <mergeCell ref="AD170:AG170"/>
    <mergeCell ref="Z171:AC171"/>
    <mergeCell ref="Z174:AC174"/>
    <mergeCell ref="Z177:AC177"/>
    <mergeCell ref="AD173:AG173"/>
    <mergeCell ref="AD177:AG177"/>
    <mergeCell ref="AD172:AG172"/>
    <mergeCell ref="Z172:AC172"/>
    <mergeCell ref="AD184:AG184"/>
    <mergeCell ref="Z181:AC181"/>
    <mergeCell ref="AD182:AG182"/>
    <mergeCell ref="AD183:AG183"/>
    <mergeCell ref="Z183:AC183"/>
    <mergeCell ref="Z180:AC180"/>
    <mergeCell ref="AD180:AG180"/>
    <mergeCell ref="AD159:AG159"/>
    <mergeCell ref="Z169:AC169"/>
    <mergeCell ref="Z168:AC168"/>
    <mergeCell ref="Q168:T168"/>
    <mergeCell ref="Q166:T166"/>
    <mergeCell ref="U163:Y163"/>
    <mergeCell ref="U162:Y162"/>
    <mergeCell ref="U165:Y165"/>
    <mergeCell ref="Q163:T163"/>
    <mergeCell ref="U166:Y166"/>
    <mergeCell ref="Q162:T162"/>
    <mergeCell ref="Z157:AC157"/>
    <mergeCell ref="Q157:T157"/>
    <mergeCell ref="Q161:T161"/>
    <mergeCell ref="U161:Y161"/>
    <mergeCell ref="AD150:AG150"/>
    <mergeCell ref="AD148:AG148"/>
    <mergeCell ref="Z161:AC161"/>
    <mergeCell ref="AD160:AG160"/>
    <mergeCell ref="Z154:AC154"/>
    <mergeCell ref="Z149:AC149"/>
    <mergeCell ref="Z150:AC150"/>
    <mergeCell ref="Z152:AC152"/>
    <mergeCell ref="AD155:AG155"/>
    <mergeCell ref="AD169:AG169"/>
    <mergeCell ref="U156:Y156"/>
    <mergeCell ref="AD153:AG153"/>
    <mergeCell ref="AD168:AG168"/>
    <mergeCell ref="U157:Y157"/>
    <mergeCell ref="AD162:AG162"/>
    <mergeCell ref="Z163:AC163"/>
    <mergeCell ref="U159:Y159"/>
    <mergeCell ref="H166:L166"/>
    <mergeCell ref="M165:P165"/>
    <mergeCell ref="Q165:T165"/>
    <mergeCell ref="Q158:T158"/>
    <mergeCell ref="U164:Y164"/>
    <mergeCell ref="Q160:T160"/>
    <mergeCell ref="Z155:AC155"/>
    <mergeCell ref="U146:Y146"/>
    <mergeCell ref="U149:Y149"/>
    <mergeCell ref="M145:P145"/>
    <mergeCell ref="Q177:T177"/>
    <mergeCell ref="M174:P174"/>
    <mergeCell ref="H177:L177"/>
    <mergeCell ref="M171:P171"/>
    <mergeCell ref="M177:P177"/>
    <mergeCell ref="M172:P172"/>
    <mergeCell ref="H162:L162"/>
    <mergeCell ref="M164:P164"/>
    <mergeCell ref="Q169:T169"/>
    <mergeCell ref="H176:L176"/>
    <mergeCell ref="H174:L174"/>
    <mergeCell ref="M163:P163"/>
    <mergeCell ref="H175:L175"/>
    <mergeCell ref="M175:P175"/>
    <mergeCell ref="Q164:T164"/>
    <mergeCell ref="Z153:AC153"/>
    <mergeCell ref="U153:Y153"/>
    <mergeCell ref="Q170:T170"/>
    <mergeCell ref="U134:Y134"/>
    <mergeCell ref="U132:Y132"/>
    <mergeCell ref="M139:P139"/>
    <mergeCell ref="Z141:AC141"/>
    <mergeCell ref="U144:Y144"/>
    <mergeCell ref="Z144:AC144"/>
    <mergeCell ref="Q143:T143"/>
    <mergeCell ref="Q139:T139"/>
    <mergeCell ref="M137:P137"/>
    <mergeCell ref="M142:P142"/>
    <mergeCell ref="Q130:T130"/>
    <mergeCell ref="AD144:AG144"/>
    <mergeCell ref="AD139:AG139"/>
    <mergeCell ref="Q147:T147"/>
    <mergeCell ref="Q141:T141"/>
    <mergeCell ref="U135:Y135"/>
    <mergeCell ref="Q151:T151"/>
    <mergeCell ref="Q150:T150"/>
    <mergeCell ref="U148:Y148"/>
    <mergeCell ref="U143:Y143"/>
    <mergeCell ref="M150:P150"/>
    <mergeCell ref="Z147:AC147"/>
    <mergeCell ref="Z146:AC146"/>
    <mergeCell ref="U150:Y150"/>
    <mergeCell ref="U145:Y145"/>
    <mergeCell ref="Z143:AC143"/>
    <mergeCell ref="U138:Y138"/>
    <mergeCell ref="AD239:AG239"/>
    <mergeCell ref="U131:Y131"/>
    <mergeCell ref="U130:Y130"/>
    <mergeCell ref="Z125:AC125"/>
    <mergeCell ref="Z129:AC129"/>
    <mergeCell ref="Z130:AC130"/>
    <mergeCell ref="Y316:AC316"/>
    <mergeCell ref="Y314:AC314"/>
    <mergeCell ref="T304:X304"/>
    <mergeCell ref="T313:X313"/>
    <mergeCell ref="Q183:T183"/>
    <mergeCell ref="Z122:AC122"/>
    <mergeCell ref="U124:Y124"/>
    <mergeCell ref="AD128:AG128"/>
    <mergeCell ref="AD129:AG129"/>
    <mergeCell ref="AD125:AG125"/>
    <mergeCell ref="Q135:T135"/>
    <mergeCell ref="AD134:AG134"/>
    <mergeCell ref="AD135:AG135"/>
    <mergeCell ref="Q132:T132"/>
    <mergeCell ref="U133:Y133"/>
    <mergeCell ref="Q129:T129"/>
    <mergeCell ref="Z134:AC134"/>
    <mergeCell ref="Q133:T133"/>
    <mergeCell ref="Z131:AC131"/>
    <mergeCell ref="U129:Y129"/>
    <mergeCell ref="AD138:AG138"/>
    <mergeCell ref="AD204:AG204"/>
    <mergeCell ref="Y207:AC207"/>
    <mergeCell ref="Z133:AC133"/>
    <mergeCell ref="AD133:AG133"/>
    <mergeCell ref="AD130:AG130"/>
    <mergeCell ref="AD383:AG383"/>
    <mergeCell ref="AD384:AG384"/>
    <mergeCell ref="AD386:AG386"/>
    <mergeCell ref="Z387:AC387"/>
    <mergeCell ref="Z384:AC384"/>
    <mergeCell ref="M391:P391"/>
    <mergeCell ref="M387:P387"/>
    <mergeCell ref="M386:P386"/>
    <mergeCell ref="AD342:AG342"/>
    <mergeCell ref="V381:Y381"/>
    <mergeCell ref="AD387:AG387"/>
    <mergeCell ref="Z386:AC386"/>
    <mergeCell ref="AD385:AG385"/>
    <mergeCell ref="AD349:AG349"/>
    <mergeCell ref="Y351:AC351"/>
    <mergeCell ref="V389:Y389"/>
    <mergeCell ref="V390:Y390"/>
    <mergeCell ref="R388:U388"/>
    <mergeCell ref="V387:Y387"/>
    <mergeCell ref="AD374:AG374"/>
    <mergeCell ref="AD381:AG381"/>
    <mergeCell ref="AD372:AG372"/>
    <mergeCell ref="Y359:AC359"/>
    <mergeCell ref="Y358:AC358"/>
    <mergeCell ref="AD366:AG366"/>
    <mergeCell ref="AD355:AG355"/>
    <mergeCell ref="V386:Y386"/>
    <mergeCell ref="R378:U378"/>
    <mergeCell ref="AD390:AG390"/>
    <mergeCell ref="AD368:AG368"/>
    <mergeCell ref="R383:U383"/>
    <mergeCell ref="R387:U387"/>
    <mergeCell ref="M378:P378"/>
    <mergeCell ref="M379:P379"/>
    <mergeCell ref="M381:P381"/>
    <mergeCell ref="E379:H379"/>
    <mergeCell ref="M388:P388"/>
    <mergeCell ref="I386:L386"/>
    <mergeCell ref="Y344:AC344"/>
    <mergeCell ref="Y345:AC345"/>
    <mergeCell ref="V406:Y406"/>
    <mergeCell ref="AD394:AG394"/>
    <mergeCell ref="AD379:AG379"/>
    <mergeCell ref="AD382:AG382"/>
    <mergeCell ref="V382:Y382"/>
    <mergeCell ref="V385:Y385"/>
    <mergeCell ref="Z393:AC393"/>
    <mergeCell ref="AD392:AG392"/>
    <mergeCell ref="V384:Y384"/>
    <mergeCell ref="V379:Y379"/>
    <mergeCell ref="R384:U384"/>
    <mergeCell ref="M376:P376"/>
    <mergeCell ref="AD365:AG365"/>
    <mergeCell ref="AD359:AG359"/>
    <mergeCell ref="AD357:AG357"/>
    <mergeCell ref="AD356:AG356"/>
    <mergeCell ref="T352:X352"/>
    <mergeCell ref="T356:X356"/>
    <mergeCell ref="Y353:AC353"/>
    <mergeCell ref="AD393:AG393"/>
    <mergeCell ref="AD391:AG391"/>
    <mergeCell ref="M389:P389"/>
    <mergeCell ref="AD344:AG344"/>
    <mergeCell ref="Y338:AC338"/>
    <mergeCell ref="R368:U368"/>
    <mergeCell ref="Z366:AC366"/>
    <mergeCell ref="V369:Y369"/>
    <mergeCell ref="R369:U369"/>
    <mergeCell ref="R366:U366"/>
    <mergeCell ref="V365:Y365"/>
    <mergeCell ref="O358:S358"/>
    <mergeCell ref="I367:L367"/>
    <mergeCell ref="A386:D386"/>
    <mergeCell ref="A384:D384"/>
    <mergeCell ref="I387:L387"/>
    <mergeCell ref="A385:D385"/>
    <mergeCell ref="I385:L385"/>
    <mergeCell ref="M385:P385"/>
    <mergeCell ref="I388:L388"/>
    <mergeCell ref="A377:D377"/>
    <mergeCell ref="R385:U385"/>
    <mergeCell ref="E385:H385"/>
    <mergeCell ref="I380:L380"/>
    <mergeCell ref="A383:D383"/>
    <mergeCell ref="M383:P383"/>
    <mergeCell ref="I384:L384"/>
    <mergeCell ref="I381:L381"/>
    <mergeCell ref="E381:H381"/>
    <mergeCell ref="A382:D382"/>
    <mergeCell ref="I383:L383"/>
    <mergeCell ref="R382:U382"/>
    <mergeCell ref="M384:P384"/>
    <mergeCell ref="R377:U377"/>
    <mergeCell ref="M377:P377"/>
    <mergeCell ref="Z385:AC385"/>
    <mergeCell ref="AD380:AG380"/>
    <mergeCell ref="M380:P380"/>
    <mergeCell ref="Z365:AC365"/>
    <mergeCell ref="Z367:AC367"/>
    <mergeCell ref="T358:X358"/>
    <mergeCell ref="Z368:AC368"/>
    <mergeCell ref="M368:P368"/>
    <mergeCell ref="K347:N347"/>
    <mergeCell ref="K351:N351"/>
    <mergeCell ref="O351:S351"/>
    <mergeCell ref="K348:N348"/>
    <mergeCell ref="O348:S348"/>
    <mergeCell ref="O349:S349"/>
    <mergeCell ref="O350:S350"/>
    <mergeCell ref="K349:N349"/>
    <mergeCell ref="K354:N354"/>
    <mergeCell ref="Z376:AC376"/>
    <mergeCell ref="Z373:AC373"/>
    <mergeCell ref="V375:Y375"/>
    <mergeCell ref="V367:Y367"/>
    <mergeCell ref="V368:Y368"/>
    <mergeCell ref="Z374:AC374"/>
    <mergeCell ref="Z372:AC372"/>
    <mergeCell ref="R373:U373"/>
    <mergeCell ref="R375:U375"/>
    <mergeCell ref="V374:Y374"/>
    <mergeCell ref="R367:U367"/>
    <mergeCell ref="V366:Y366"/>
    <mergeCell ref="Y360:AC360"/>
    <mergeCell ref="Z377:AC377"/>
    <mergeCell ref="M382:P382"/>
    <mergeCell ref="AD248:AG248"/>
    <mergeCell ref="AD247:AG247"/>
    <mergeCell ref="AD244:AG244"/>
    <mergeCell ref="AD246:AG246"/>
    <mergeCell ref="AD243:AG243"/>
    <mergeCell ref="AD238:AG238"/>
    <mergeCell ref="AD241:AG241"/>
    <mergeCell ref="AD237:AG237"/>
    <mergeCell ref="AD236:AG236"/>
    <mergeCell ref="AD242:AG242"/>
    <mergeCell ref="AD354:AG354"/>
    <mergeCell ref="AD350:AG350"/>
    <mergeCell ref="Y332:AC332"/>
    <mergeCell ref="AD347:AG347"/>
    <mergeCell ref="Y341:AC341"/>
    <mergeCell ref="AD352:AG352"/>
    <mergeCell ref="AD351:AG351"/>
    <mergeCell ref="Y346:AC346"/>
    <mergeCell ref="AD345:AG345"/>
    <mergeCell ref="Y348:AC348"/>
    <mergeCell ref="Y321:AC321"/>
    <mergeCell ref="AD325:AG325"/>
    <mergeCell ref="AD319:AG319"/>
    <mergeCell ref="AD321:AG321"/>
    <mergeCell ref="AD326:AG326"/>
    <mergeCell ref="AD323:AG323"/>
    <mergeCell ref="Y304:AC304"/>
    <mergeCell ref="AD313:AG313"/>
    <mergeCell ref="AD316:AG316"/>
    <mergeCell ref="AD331:AG331"/>
    <mergeCell ref="AD310:AG310"/>
    <mergeCell ref="AD332:AG332"/>
    <mergeCell ref="AD330:AG330"/>
    <mergeCell ref="AD340:AG340"/>
    <mergeCell ref="Y334:AC334"/>
    <mergeCell ref="Y339:AC339"/>
    <mergeCell ref="Y337:AC337"/>
    <mergeCell ref="AD343:AG343"/>
    <mergeCell ref="T312:X312"/>
    <mergeCell ref="AD315:AG315"/>
    <mergeCell ref="T333:X333"/>
    <mergeCell ref="AD327:AG327"/>
    <mergeCell ref="Y330:AC330"/>
    <mergeCell ref="AD341:AG341"/>
    <mergeCell ref="O314:S314"/>
    <mergeCell ref="AD317:AG317"/>
    <mergeCell ref="AD314:AG314"/>
    <mergeCell ref="Y340:AC340"/>
    <mergeCell ref="AD335:AG335"/>
    <mergeCell ref="AD334:AG334"/>
    <mergeCell ref="AD336:AG336"/>
    <mergeCell ref="Y333:AC333"/>
    <mergeCell ref="T340:X340"/>
    <mergeCell ref="O333:S333"/>
    <mergeCell ref="O275:S275"/>
    <mergeCell ref="T275:X275"/>
    <mergeCell ref="T256:X256"/>
    <mergeCell ref="O264:S264"/>
    <mergeCell ref="O262:S262"/>
    <mergeCell ref="T267:X267"/>
    <mergeCell ref="O267:S267"/>
    <mergeCell ref="T265:X265"/>
    <mergeCell ref="T318:X318"/>
    <mergeCell ref="T319:X319"/>
    <mergeCell ref="T274:X274"/>
    <mergeCell ref="T270:X270"/>
    <mergeCell ref="O260:S260"/>
    <mergeCell ref="O309:S309"/>
    <mergeCell ref="O317:S317"/>
    <mergeCell ref="O318:S318"/>
    <mergeCell ref="Y325:AC325"/>
    <mergeCell ref="Y317:AC317"/>
    <mergeCell ref="Y282:AC282"/>
    <mergeCell ref="Y283:AC283"/>
    <mergeCell ref="K293:N293"/>
    <mergeCell ref="K292:N292"/>
    <mergeCell ref="K290:N290"/>
    <mergeCell ref="T295:X295"/>
    <mergeCell ref="O295:S295"/>
    <mergeCell ref="K295:N295"/>
    <mergeCell ref="K305:N305"/>
    <mergeCell ref="Y335:AC335"/>
    <mergeCell ref="T338:X338"/>
    <mergeCell ref="T337:X337"/>
    <mergeCell ref="O320:S320"/>
    <mergeCell ref="Y320:AC320"/>
    <mergeCell ref="Y308:AG308"/>
    <mergeCell ref="O321:S321"/>
    <mergeCell ref="T324:X324"/>
    <mergeCell ref="Y324:AC324"/>
    <mergeCell ref="Y323:AC323"/>
    <mergeCell ref="T322:X322"/>
    <mergeCell ref="K310:N310"/>
    <mergeCell ref="T294:X294"/>
    <mergeCell ref="T303:X303"/>
    <mergeCell ref="T310:X310"/>
    <mergeCell ref="O319:S319"/>
    <mergeCell ref="O316:S316"/>
    <mergeCell ref="T314:X314"/>
    <mergeCell ref="Y309:AC309"/>
    <mergeCell ref="Y327:AC327"/>
    <mergeCell ref="Y313:AC313"/>
    <mergeCell ref="Y326:AC326"/>
    <mergeCell ref="Y315:AC315"/>
    <mergeCell ref="Y310:AC310"/>
    <mergeCell ref="Y318:AC318"/>
    <mergeCell ref="K333:N333"/>
    <mergeCell ref="T348:X348"/>
    <mergeCell ref="O345:S345"/>
    <mergeCell ref="AD311:AG311"/>
    <mergeCell ref="Y329:AC329"/>
    <mergeCell ref="Y305:AC305"/>
    <mergeCell ref="Y331:AC331"/>
    <mergeCell ref="T320:X320"/>
    <mergeCell ref="T350:X350"/>
    <mergeCell ref="Y350:AC350"/>
    <mergeCell ref="T354:X354"/>
    <mergeCell ref="AD348:AG348"/>
    <mergeCell ref="AD346:AG346"/>
    <mergeCell ref="AD318:AG318"/>
    <mergeCell ref="AD333:AG333"/>
    <mergeCell ref="AD329:AG329"/>
    <mergeCell ref="T330:X330"/>
    <mergeCell ref="T332:X332"/>
    <mergeCell ref="O331:S331"/>
    <mergeCell ref="O332:S332"/>
    <mergeCell ref="O330:S330"/>
    <mergeCell ref="Y311:AC311"/>
    <mergeCell ref="Y328:AC328"/>
    <mergeCell ref="Y319:AC319"/>
    <mergeCell ref="Y322:AC322"/>
    <mergeCell ref="AD328:AG328"/>
    <mergeCell ref="AD338:AG338"/>
    <mergeCell ref="AD339:AG339"/>
    <mergeCell ref="AD337:AG337"/>
    <mergeCell ref="T342:X342"/>
    <mergeCell ref="T347:X347"/>
    <mergeCell ref="T346:X346"/>
    <mergeCell ref="AD283:AG283"/>
    <mergeCell ref="Y284:AC284"/>
    <mergeCell ref="AD285:AG285"/>
    <mergeCell ref="AD286:AG286"/>
    <mergeCell ref="Y287:AC287"/>
    <mergeCell ref="AD287:AG287"/>
    <mergeCell ref="Y286:AC286"/>
    <mergeCell ref="K312:N312"/>
    <mergeCell ref="K324:N324"/>
    <mergeCell ref="T327:X327"/>
    <mergeCell ref="O329:S329"/>
    <mergeCell ref="T328:X328"/>
    <mergeCell ref="F326:J326"/>
    <mergeCell ref="F324:J324"/>
    <mergeCell ref="T329:X329"/>
    <mergeCell ref="O325:S325"/>
    <mergeCell ref="O323:S323"/>
    <mergeCell ref="T326:X326"/>
    <mergeCell ref="O327:S327"/>
    <mergeCell ref="O328:S328"/>
    <mergeCell ref="O326:S326"/>
    <mergeCell ref="T325:X325"/>
    <mergeCell ref="O324:S324"/>
    <mergeCell ref="T323:X323"/>
    <mergeCell ref="K327:N327"/>
    <mergeCell ref="K329:N329"/>
    <mergeCell ref="F329:J329"/>
    <mergeCell ref="F327:J327"/>
    <mergeCell ref="K309:N309"/>
    <mergeCell ref="O322:S322"/>
    <mergeCell ref="AD322:AG322"/>
    <mergeCell ref="F295:J295"/>
    <mergeCell ref="T351:X351"/>
    <mergeCell ref="T353:X353"/>
    <mergeCell ref="O352:S352"/>
    <mergeCell ref="K341:N341"/>
    <mergeCell ref="K343:N343"/>
    <mergeCell ref="O343:S343"/>
    <mergeCell ref="K342:N342"/>
    <mergeCell ref="K338:N338"/>
    <mergeCell ref="T355:X355"/>
    <mergeCell ref="T349:X349"/>
    <mergeCell ref="Y357:AC357"/>
    <mergeCell ref="Y354:AC354"/>
    <mergeCell ref="E366:H366"/>
    <mergeCell ref="AD284:AG284"/>
    <mergeCell ref="K332:N332"/>
    <mergeCell ref="K330:N330"/>
    <mergeCell ref="O357:S357"/>
    <mergeCell ref="Y336:AC336"/>
    <mergeCell ref="Y352:AC352"/>
    <mergeCell ref="AD353:AG353"/>
    <mergeCell ref="AD320:AG320"/>
    <mergeCell ref="T357:X357"/>
    <mergeCell ref="Y343:AC343"/>
    <mergeCell ref="O346:S346"/>
    <mergeCell ref="T341:X341"/>
    <mergeCell ref="K326:N326"/>
    <mergeCell ref="K331:N331"/>
    <mergeCell ref="K336:N336"/>
    <mergeCell ref="K321:N321"/>
    <mergeCell ref="A349:E349"/>
    <mergeCell ref="A352:E352"/>
    <mergeCell ref="F354:J354"/>
    <mergeCell ref="R365:U365"/>
    <mergeCell ref="M365:P365"/>
    <mergeCell ref="A356:E356"/>
    <mergeCell ref="E368:H368"/>
    <mergeCell ref="I370:L370"/>
    <mergeCell ref="O337:S337"/>
    <mergeCell ref="O340:S340"/>
    <mergeCell ref="O334:S334"/>
    <mergeCell ref="O335:S335"/>
    <mergeCell ref="T334:X334"/>
    <mergeCell ref="O344:S344"/>
    <mergeCell ref="Y347:AC347"/>
    <mergeCell ref="T335:X335"/>
    <mergeCell ref="K340:N340"/>
    <mergeCell ref="O339:S339"/>
    <mergeCell ref="K337:N337"/>
    <mergeCell ref="T344:X344"/>
    <mergeCell ref="T345:X345"/>
    <mergeCell ref="T339:X339"/>
    <mergeCell ref="O360:S360"/>
    <mergeCell ref="K335:N335"/>
    <mergeCell ref="K334:N334"/>
    <mergeCell ref="M367:P367"/>
    <mergeCell ref="K344:N344"/>
    <mergeCell ref="K359:N359"/>
    <mergeCell ref="K346:N346"/>
    <mergeCell ref="M369:P369"/>
    <mergeCell ref="Y349:AC349"/>
    <mergeCell ref="M366:P366"/>
    <mergeCell ref="T360:X360"/>
    <mergeCell ref="Y356:AC356"/>
    <mergeCell ref="Y355:AC355"/>
    <mergeCell ref="O353:S353"/>
    <mergeCell ref="K357:N357"/>
    <mergeCell ref="K350:N350"/>
    <mergeCell ref="O355:S355"/>
    <mergeCell ref="O356:S356"/>
    <mergeCell ref="O354:S354"/>
    <mergeCell ref="K353:N353"/>
    <mergeCell ref="F355:J355"/>
    <mergeCell ref="K355:N355"/>
    <mergeCell ref="F353:J353"/>
    <mergeCell ref="F341:J341"/>
    <mergeCell ref="F342:J342"/>
    <mergeCell ref="F343:J343"/>
    <mergeCell ref="F345:J345"/>
    <mergeCell ref="K360:N360"/>
    <mergeCell ref="K345:N345"/>
    <mergeCell ref="A358:E358"/>
    <mergeCell ref="F346:J346"/>
    <mergeCell ref="F349:J349"/>
    <mergeCell ref="A357:E357"/>
    <mergeCell ref="F356:J356"/>
    <mergeCell ref="A300:E300"/>
    <mergeCell ref="F352:J352"/>
    <mergeCell ref="F351:J351"/>
    <mergeCell ref="F330:J330"/>
    <mergeCell ref="F325:J325"/>
    <mergeCell ref="K325:N325"/>
    <mergeCell ref="F321:J321"/>
    <mergeCell ref="F319:J319"/>
    <mergeCell ref="F318:J318"/>
    <mergeCell ref="K317:N317"/>
    <mergeCell ref="A309:E309"/>
    <mergeCell ref="A338:E338"/>
    <mergeCell ref="A339:E339"/>
    <mergeCell ref="A337:E337"/>
    <mergeCell ref="A326:E326"/>
    <mergeCell ref="F334:J334"/>
    <mergeCell ref="K316:N316"/>
    <mergeCell ref="K322:N322"/>
    <mergeCell ref="K323:N323"/>
    <mergeCell ref="A334:E334"/>
    <mergeCell ref="A324:E324"/>
    <mergeCell ref="F350:J350"/>
    <mergeCell ref="A331:E331"/>
    <mergeCell ref="A347:E347"/>
    <mergeCell ref="A348:E348"/>
    <mergeCell ref="F344:J344"/>
    <mergeCell ref="F347:J347"/>
    <mergeCell ref="A341:E341"/>
    <mergeCell ref="A342:E342"/>
    <mergeCell ref="A345:E345"/>
    <mergeCell ref="A344:E344"/>
    <mergeCell ref="F348:J348"/>
    <mergeCell ref="K236:N236"/>
    <mergeCell ref="K283:N283"/>
    <mergeCell ref="F357:J357"/>
    <mergeCell ref="K320:N320"/>
    <mergeCell ref="K328:N328"/>
    <mergeCell ref="K339:N339"/>
    <mergeCell ref="A269:E269"/>
    <mergeCell ref="A351:E351"/>
    <mergeCell ref="A353:E353"/>
    <mergeCell ref="A350:E350"/>
    <mergeCell ref="A275:E275"/>
    <mergeCell ref="A346:E346"/>
    <mergeCell ref="A328:E328"/>
    <mergeCell ref="A272:E272"/>
    <mergeCell ref="A343:E343"/>
    <mergeCell ref="F331:J331"/>
    <mergeCell ref="F328:J328"/>
    <mergeCell ref="F332:J332"/>
    <mergeCell ref="F340:J340"/>
    <mergeCell ref="F333:J333"/>
    <mergeCell ref="F336:J336"/>
    <mergeCell ref="F335:J335"/>
    <mergeCell ref="F339:J339"/>
    <mergeCell ref="F338:J338"/>
    <mergeCell ref="F337:J337"/>
    <mergeCell ref="A333:E333"/>
    <mergeCell ref="A286:E286"/>
    <mergeCell ref="F286:J286"/>
    <mergeCell ref="A304:E304"/>
    <mergeCell ref="A308:E308"/>
    <mergeCell ref="F287:J287"/>
    <mergeCell ref="A310:E310"/>
    <mergeCell ref="A285:E285"/>
    <mergeCell ref="F285:J285"/>
    <mergeCell ref="F277:J277"/>
    <mergeCell ref="F270:J270"/>
    <mergeCell ref="F275:J275"/>
    <mergeCell ref="K277:N277"/>
    <mergeCell ref="K275:N275"/>
    <mergeCell ref="F271:J271"/>
    <mergeCell ref="F269:J269"/>
    <mergeCell ref="F258:J258"/>
    <mergeCell ref="K254:N254"/>
    <mergeCell ref="F283:J283"/>
    <mergeCell ref="K270:N270"/>
    <mergeCell ref="A270:E270"/>
    <mergeCell ref="F266:J266"/>
    <mergeCell ref="F264:J264"/>
    <mergeCell ref="F234:J234"/>
    <mergeCell ref="A282:E282"/>
    <mergeCell ref="F240:J240"/>
    <mergeCell ref="F235:J235"/>
    <mergeCell ref="A246:E246"/>
    <mergeCell ref="A243:E243"/>
    <mergeCell ref="A241:E241"/>
    <mergeCell ref="A240:E240"/>
    <mergeCell ref="A236:E236"/>
    <mergeCell ref="K240:N240"/>
    <mergeCell ref="K241:N241"/>
    <mergeCell ref="K243:N243"/>
    <mergeCell ref="F244:J244"/>
    <mergeCell ref="K237:N237"/>
    <mergeCell ref="K239:N239"/>
    <mergeCell ref="K244:N244"/>
    <mergeCell ref="F231:J231"/>
    <mergeCell ref="F230:J230"/>
    <mergeCell ref="B178:F178"/>
    <mergeCell ref="B179:F179"/>
    <mergeCell ref="F210:J210"/>
    <mergeCell ref="H188:L188"/>
    <mergeCell ref="Q185:T185"/>
    <mergeCell ref="Q184:T184"/>
    <mergeCell ref="M179:P179"/>
    <mergeCell ref="M185:P185"/>
    <mergeCell ref="M182:P182"/>
    <mergeCell ref="F216:J216"/>
    <mergeCell ref="F217:J217"/>
    <mergeCell ref="K232:N232"/>
    <mergeCell ref="O230:S230"/>
    <mergeCell ref="K230:N230"/>
    <mergeCell ref="K229:N229"/>
    <mergeCell ref="K220:N220"/>
    <mergeCell ref="O201:S201"/>
    <mergeCell ref="O202:S202"/>
    <mergeCell ref="O210:S210"/>
    <mergeCell ref="O209:S209"/>
    <mergeCell ref="O206:S206"/>
    <mergeCell ref="K211:N211"/>
    <mergeCell ref="O217:S217"/>
    <mergeCell ref="O211:S211"/>
    <mergeCell ref="K204:N204"/>
    <mergeCell ref="K207:N207"/>
    <mergeCell ref="O219:S219"/>
    <mergeCell ref="Q188:T188"/>
    <mergeCell ref="K209:N209"/>
    <mergeCell ref="F219:J219"/>
    <mergeCell ref="O234:S234"/>
    <mergeCell ref="K231:N231"/>
    <mergeCell ref="O231:S231"/>
    <mergeCell ref="K233:N233"/>
    <mergeCell ref="O232:S232"/>
    <mergeCell ref="O233:S233"/>
    <mergeCell ref="O228:S228"/>
    <mergeCell ref="M178:P178"/>
    <mergeCell ref="T199:X199"/>
    <mergeCell ref="T205:X205"/>
    <mergeCell ref="T220:X220"/>
    <mergeCell ref="U192:Y192"/>
    <mergeCell ref="Q192:T192"/>
    <mergeCell ref="U183:Y183"/>
    <mergeCell ref="F232:J232"/>
    <mergeCell ref="M133:P133"/>
    <mergeCell ref="M151:P151"/>
    <mergeCell ref="M153:P153"/>
    <mergeCell ref="B170:F170"/>
    <mergeCell ref="H152:L152"/>
    <mergeCell ref="H172:L172"/>
    <mergeCell ref="B152:F152"/>
    <mergeCell ref="B155:F155"/>
    <mergeCell ref="B156:F156"/>
    <mergeCell ref="A171:G171"/>
    <mergeCell ref="B164:F164"/>
    <mergeCell ref="B168:F168"/>
    <mergeCell ref="H158:L158"/>
    <mergeCell ref="M157:P157"/>
    <mergeCell ref="M152:P152"/>
    <mergeCell ref="M159:P159"/>
    <mergeCell ref="M162:P162"/>
    <mergeCell ref="K216:N216"/>
    <mergeCell ref="K217:N217"/>
    <mergeCell ref="K214:N214"/>
    <mergeCell ref="O212:S212"/>
    <mergeCell ref="O216:S216"/>
    <mergeCell ref="F103:I103"/>
    <mergeCell ref="A118:G118"/>
    <mergeCell ref="AD121:AG121"/>
    <mergeCell ref="AD137:AG137"/>
    <mergeCell ref="AD131:AG131"/>
    <mergeCell ref="AD132:AG132"/>
    <mergeCell ref="Z136:AC136"/>
    <mergeCell ref="Z138:AC138"/>
    <mergeCell ref="Z142:AC142"/>
    <mergeCell ref="Z140:AC140"/>
    <mergeCell ref="Z137:AC137"/>
    <mergeCell ref="U125:Y125"/>
    <mergeCell ref="U127:AG127"/>
    <mergeCell ref="U128:Y128"/>
    <mergeCell ref="M120:P120"/>
    <mergeCell ref="H128:L128"/>
    <mergeCell ref="H125:L125"/>
    <mergeCell ref="Q124:T124"/>
    <mergeCell ref="Z128:AC128"/>
    <mergeCell ref="Z132:AC132"/>
    <mergeCell ref="Z139:AC139"/>
    <mergeCell ref="U140:Y140"/>
    <mergeCell ref="U142:Y142"/>
    <mergeCell ref="U141:Y141"/>
    <mergeCell ref="U139:Y139"/>
    <mergeCell ref="Z135:AC135"/>
    <mergeCell ref="AD136:AG136"/>
    <mergeCell ref="S100:W100"/>
    <mergeCell ref="H157:L157"/>
    <mergeCell ref="H160:L160"/>
    <mergeCell ref="H161:L161"/>
    <mergeCell ref="H153:L153"/>
    <mergeCell ref="H159:L159"/>
    <mergeCell ref="M161:P161"/>
    <mergeCell ref="B165:F165"/>
    <mergeCell ref="B169:F169"/>
    <mergeCell ref="M166:P166"/>
    <mergeCell ref="M170:P170"/>
    <mergeCell ref="H170:L170"/>
    <mergeCell ref="B149:F149"/>
    <mergeCell ref="B166:F166"/>
    <mergeCell ref="A119:G119"/>
    <mergeCell ref="H169:L169"/>
    <mergeCell ref="H167:L167"/>
    <mergeCell ref="H168:L168"/>
    <mergeCell ref="H165:L165"/>
    <mergeCell ref="U136:Y136"/>
    <mergeCell ref="U137:Y137"/>
    <mergeCell ref="B124:F124"/>
    <mergeCell ref="B125:F125"/>
    <mergeCell ref="B130:F130"/>
    <mergeCell ref="A110:G110"/>
    <mergeCell ref="A111:G111"/>
    <mergeCell ref="U117:AG117"/>
    <mergeCell ref="S109:W109"/>
    <mergeCell ref="S111:W111"/>
    <mergeCell ref="N111:R111"/>
    <mergeCell ref="AD118:AG118"/>
    <mergeCell ref="X112:AB112"/>
    <mergeCell ref="AD65:AG65"/>
    <mergeCell ref="AB82:AD82"/>
    <mergeCell ref="AB75:AD76"/>
    <mergeCell ref="AB84:AD84"/>
    <mergeCell ref="Z120:AC120"/>
    <mergeCell ref="Z119:AC119"/>
    <mergeCell ref="U119:Y119"/>
    <mergeCell ref="A112:G112"/>
    <mergeCell ref="AD66:AG66"/>
    <mergeCell ref="S82:U82"/>
    <mergeCell ref="AE79:AG79"/>
    <mergeCell ref="AD123:AG123"/>
    <mergeCell ref="Z124:AC124"/>
    <mergeCell ref="S89:U89"/>
    <mergeCell ref="Y89:AA89"/>
    <mergeCell ref="AE88:AG88"/>
    <mergeCell ref="H109:M109"/>
    <mergeCell ref="H110:M110"/>
    <mergeCell ref="M119:P119"/>
    <mergeCell ref="AC109:AG109"/>
    <mergeCell ref="A103:E103"/>
    <mergeCell ref="D67:E67"/>
    <mergeCell ref="F67:I67"/>
    <mergeCell ref="D71:E71"/>
    <mergeCell ref="Z67:AC67"/>
    <mergeCell ref="AD67:AG67"/>
    <mergeCell ref="N99:R100"/>
    <mergeCell ref="AB90:AD90"/>
    <mergeCell ref="AB88:AD88"/>
    <mergeCell ref="Y88:AA88"/>
    <mergeCell ref="X110:AB110"/>
    <mergeCell ref="J102:M102"/>
    <mergeCell ref="S79:U79"/>
    <mergeCell ref="Y79:AA79"/>
    <mergeCell ref="AD124:AG124"/>
    <mergeCell ref="AE90:AG90"/>
    <mergeCell ref="Y90:AA90"/>
    <mergeCell ref="X100:AB100"/>
    <mergeCell ref="J99:M100"/>
    <mergeCell ref="N109:R109"/>
    <mergeCell ref="AB86:AD86"/>
    <mergeCell ref="Y85:AA85"/>
    <mergeCell ref="J103:M103"/>
    <mergeCell ref="N103:R103"/>
    <mergeCell ref="X103:AB103"/>
    <mergeCell ref="Y87:AA87"/>
    <mergeCell ref="J101:M101"/>
    <mergeCell ref="Y91:AA91"/>
    <mergeCell ref="AC101:AG101"/>
    <mergeCell ref="X102:AB102"/>
    <mergeCell ref="S88:U88"/>
    <mergeCell ref="AC110:AG110"/>
    <mergeCell ref="AB91:AD91"/>
    <mergeCell ref="AD122:AG122"/>
    <mergeCell ref="Q120:T120"/>
    <mergeCell ref="Q118:T118"/>
    <mergeCell ref="AC112:AG112"/>
    <mergeCell ref="X101:AB101"/>
    <mergeCell ref="S102:W102"/>
    <mergeCell ref="AC103:AG103"/>
    <mergeCell ref="U120:Y120"/>
    <mergeCell ref="Q121:T121"/>
    <mergeCell ref="U121:Y121"/>
    <mergeCell ref="AD119:AG119"/>
    <mergeCell ref="AD33:AG33"/>
    <mergeCell ref="B443:E443"/>
    <mergeCell ref="J450:M450"/>
    <mergeCell ref="J456:M456"/>
    <mergeCell ref="F455:I455"/>
    <mergeCell ref="B447:E447"/>
    <mergeCell ref="B445:E445"/>
    <mergeCell ref="F459:I459"/>
    <mergeCell ref="U118:Y118"/>
    <mergeCell ref="AB83:AD83"/>
    <mergeCell ref="Z71:AC71"/>
    <mergeCell ref="AB80:AD80"/>
    <mergeCell ref="S110:W110"/>
    <mergeCell ref="AD120:AG120"/>
    <mergeCell ref="AC111:AG111"/>
    <mergeCell ref="Y77:AA77"/>
    <mergeCell ref="AB79:AD79"/>
    <mergeCell ref="R445:U445"/>
    <mergeCell ref="N448:Q448"/>
    <mergeCell ref="N449:Q449"/>
    <mergeCell ref="R453:U453"/>
    <mergeCell ref="R450:U450"/>
    <mergeCell ref="N452:Q452"/>
    <mergeCell ref="R452:U452"/>
    <mergeCell ref="R451:U451"/>
    <mergeCell ref="AD64:AG64"/>
    <mergeCell ref="Z64:AC64"/>
    <mergeCell ref="AD71:AG71"/>
    <mergeCell ref="AE89:AG89"/>
    <mergeCell ref="Z118:AC118"/>
    <mergeCell ref="N71:Q71"/>
    <mergeCell ref="R71:U71"/>
    <mergeCell ref="AD376:AG376"/>
    <mergeCell ref="B488:E488"/>
    <mergeCell ref="AD488:AG488"/>
    <mergeCell ref="AD489:AG489"/>
    <mergeCell ref="J489:M489"/>
    <mergeCell ref="Z488:AC488"/>
    <mergeCell ref="N488:Q488"/>
    <mergeCell ref="R488:U488"/>
    <mergeCell ref="B486:E486"/>
    <mergeCell ref="B485:E485"/>
    <mergeCell ref="R466:U466"/>
    <mergeCell ref="AD486:AG486"/>
    <mergeCell ref="V485:Y485"/>
    <mergeCell ref="AD485:AG485"/>
    <mergeCell ref="V486:Y486"/>
    <mergeCell ref="Z486:AC486"/>
    <mergeCell ref="N479:Q479"/>
    <mergeCell ref="Z479:AC479"/>
    <mergeCell ref="V479:Y479"/>
    <mergeCell ref="V483:Y483"/>
    <mergeCell ref="Z485:AC485"/>
    <mergeCell ref="V488:Y488"/>
    <mergeCell ref="V487:Y487"/>
    <mergeCell ref="Z487:AC487"/>
    <mergeCell ref="J479:M479"/>
    <mergeCell ref="A381:D381"/>
    <mergeCell ref="I379:L379"/>
    <mergeCell ref="E382:H382"/>
    <mergeCell ref="B489:E489"/>
    <mergeCell ref="Z391:AC391"/>
    <mergeCell ref="R379:U379"/>
    <mergeCell ref="R381:U381"/>
    <mergeCell ref="F489:I489"/>
    <mergeCell ref="J487:M487"/>
    <mergeCell ref="N483:Q483"/>
    <mergeCell ref="R482:U482"/>
    <mergeCell ref="J485:M485"/>
    <mergeCell ref="N485:Q485"/>
    <mergeCell ref="F488:I488"/>
    <mergeCell ref="B483:E483"/>
    <mergeCell ref="F483:I483"/>
    <mergeCell ref="B484:E484"/>
    <mergeCell ref="F484:I484"/>
    <mergeCell ref="B487:E487"/>
    <mergeCell ref="F487:I487"/>
    <mergeCell ref="F485:I485"/>
    <mergeCell ref="R483:U483"/>
    <mergeCell ref="R485:U485"/>
    <mergeCell ref="R486:U486"/>
    <mergeCell ref="N489:Q489"/>
    <mergeCell ref="J488:M488"/>
    <mergeCell ref="R489:U489"/>
    <mergeCell ref="R487:U487"/>
    <mergeCell ref="N487:Q487"/>
    <mergeCell ref="R484:U484"/>
    <mergeCell ref="N484:Q484"/>
    <mergeCell ref="B493:E493"/>
    <mergeCell ref="AD491:AG491"/>
    <mergeCell ref="Z490:AC490"/>
    <mergeCell ref="R491:U491"/>
    <mergeCell ref="V491:Y491"/>
    <mergeCell ref="AD490:AG490"/>
    <mergeCell ref="V490:Y490"/>
    <mergeCell ref="B491:E491"/>
    <mergeCell ref="F491:I491"/>
    <mergeCell ref="J491:M491"/>
    <mergeCell ref="B492:E492"/>
    <mergeCell ref="F492:I492"/>
    <mergeCell ref="J492:M492"/>
    <mergeCell ref="N492:Q492"/>
    <mergeCell ref="R492:U492"/>
    <mergeCell ref="V492:Y492"/>
    <mergeCell ref="F493:I493"/>
    <mergeCell ref="J493:M493"/>
    <mergeCell ref="N493:Q493"/>
    <mergeCell ref="R493:U493"/>
    <mergeCell ref="V493:Y493"/>
    <mergeCell ref="AD493:AG493"/>
    <mergeCell ref="R490:U490"/>
    <mergeCell ref="Z493:AC493"/>
    <mergeCell ref="Z492:AC492"/>
    <mergeCell ref="AD492:AG492"/>
    <mergeCell ref="Z491:AC491"/>
    <mergeCell ref="N491:Q491"/>
    <mergeCell ref="J490:M490"/>
    <mergeCell ref="N490:Q490"/>
    <mergeCell ref="B490:E490"/>
    <mergeCell ref="F490:I490"/>
    <mergeCell ref="AD487:AG487"/>
    <mergeCell ref="V489:Y489"/>
    <mergeCell ref="Z489:AC489"/>
    <mergeCell ref="AD479:AG479"/>
    <mergeCell ref="B480:E480"/>
    <mergeCell ref="F480:I480"/>
    <mergeCell ref="J480:M480"/>
    <mergeCell ref="N480:Q480"/>
    <mergeCell ref="Z480:AC480"/>
    <mergeCell ref="AD480:AG480"/>
    <mergeCell ref="V480:Y480"/>
    <mergeCell ref="B479:E479"/>
    <mergeCell ref="R479:U479"/>
    <mergeCell ref="Z484:AC484"/>
    <mergeCell ref="AD484:AG484"/>
    <mergeCell ref="Z483:AC483"/>
    <mergeCell ref="AD483:AG483"/>
    <mergeCell ref="AD481:AG481"/>
    <mergeCell ref="Z482:AC482"/>
    <mergeCell ref="AD482:AG482"/>
    <mergeCell ref="Z481:AC481"/>
    <mergeCell ref="V481:Y481"/>
    <mergeCell ref="V482:Y482"/>
    <mergeCell ref="F486:I486"/>
    <mergeCell ref="J486:M486"/>
    <mergeCell ref="N486:Q486"/>
    <mergeCell ref="V484:Y484"/>
    <mergeCell ref="J483:M483"/>
    <mergeCell ref="R481:U481"/>
    <mergeCell ref="R480:U480"/>
    <mergeCell ref="J484:M484"/>
    <mergeCell ref="F479:I479"/>
    <mergeCell ref="B475:E475"/>
    <mergeCell ref="F475:I475"/>
    <mergeCell ref="J475:M475"/>
    <mergeCell ref="N475:Q475"/>
    <mergeCell ref="B474:E474"/>
    <mergeCell ref="R475:U475"/>
    <mergeCell ref="V475:Y475"/>
    <mergeCell ref="F478:I478"/>
    <mergeCell ref="J478:M478"/>
    <mergeCell ref="N478:Q478"/>
    <mergeCell ref="R478:U478"/>
    <mergeCell ref="V478:Y478"/>
    <mergeCell ref="AD475:AG475"/>
    <mergeCell ref="AD478:AG478"/>
    <mergeCell ref="Z476:AC476"/>
    <mergeCell ref="AD476:AG476"/>
    <mergeCell ref="Z478:AC478"/>
    <mergeCell ref="B477:E477"/>
    <mergeCell ref="Z477:AC477"/>
    <mergeCell ref="AD477:AG477"/>
    <mergeCell ref="B476:E476"/>
    <mergeCell ref="R477:U477"/>
    <mergeCell ref="V477:Y477"/>
    <mergeCell ref="B478:E478"/>
    <mergeCell ref="Z475:AC475"/>
    <mergeCell ref="Z474:AC474"/>
    <mergeCell ref="J477:M477"/>
    <mergeCell ref="N477:Q477"/>
    <mergeCell ref="F476:I476"/>
    <mergeCell ref="F477:I477"/>
    <mergeCell ref="J476:M476"/>
    <mergeCell ref="N476:Q476"/>
    <mergeCell ref="AD472:AG472"/>
    <mergeCell ref="B473:E473"/>
    <mergeCell ref="F473:I473"/>
    <mergeCell ref="J473:M473"/>
    <mergeCell ref="N473:Q473"/>
    <mergeCell ref="R473:U473"/>
    <mergeCell ref="V473:Y473"/>
    <mergeCell ref="Z473:AC473"/>
    <mergeCell ref="AD473:AG473"/>
    <mergeCell ref="B472:E472"/>
    <mergeCell ref="AD474:AG474"/>
    <mergeCell ref="Z472:AC472"/>
    <mergeCell ref="N474:Q474"/>
    <mergeCell ref="J474:M474"/>
    <mergeCell ref="F474:I474"/>
    <mergeCell ref="R472:U472"/>
    <mergeCell ref="V472:Y472"/>
    <mergeCell ref="B471:E471"/>
    <mergeCell ref="F471:I471"/>
    <mergeCell ref="J471:M471"/>
    <mergeCell ref="N471:Q471"/>
    <mergeCell ref="N468:Q468"/>
    <mergeCell ref="B467:E467"/>
    <mergeCell ref="AD467:AG467"/>
    <mergeCell ref="R467:U467"/>
    <mergeCell ref="V467:Y467"/>
    <mergeCell ref="B466:E466"/>
    <mergeCell ref="F466:I466"/>
    <mergeCell ref="N466:Q466"/>
    <mergeCell ref="Z466:AC466"/>
    <mergeCell ref="AD466:AG466"/>
    <mergeCell ref="V466:Y466"/>
    <mergeCell ref="Z467:AC467"/>
    <mergeCell ref="AD468:AG468"/>
    <mergeCell ref="R471:U471"/>
    <mergeCell ref="V471:Y471"/>
    <mergeCell ref="Z471:AC471"/>
    <mergeCell ref="R468:U468"/>
    <mergeCell ref="V468:Y468"/>
    <mergeCell ref="Z468:AC468"/>
    <mergeCell ref="AD471:AG471"/>
    <mergeCell ref="N467:Q467"/>
    <mergeCell ref="AD462:AG462"/>
    <mergeCell ref="Z462:AC462"/>
    <mergeCell ref="Z463:AC463"/>
    <mergeCell ref="AD461:AG461"/>
    <mergeCell ref="AD460:AG460"/>
    <mergeCell ref="AD459:AG459"/>
    <mergeCell ref="AD458:AG458"/>
    <mergeCell ref="Z459:AC459"/>
    <mergeCell ref="N464:Q464"/>
    <mergeCell ref="B465:E465"/>
    <mergeCell ref="F465:I465"/>
    <mergeCell ref="J465:M465"/>
    <mergeCell ref="N465:Q465"/>
    <mergeCell ref="AD463:AG463"/>
    <mergeCell ref="AD464:AG464"/>
    <mergeCell ref="Z465:AC465"/>
    <mergeCell ref="AD465:AG465"/>
    <mergeCell ref="R465:U465"/>
    <mergeCell ref="V464:Y464"/>
    <mergeCell ref="V465:Y465"/>
    <mergeCell ref="Z464:AC464"/>
    <mergeCell ref="R464:U464"/>
    <mergeCell ref="N462:Q462"/>
    <mergeCell ref="J461:M461"/>
    <mergeCell ref="N461:Q461"/>
    <mergeCell ref="F463:I463"/>
    <mergeCell ref="J463:M463"/>
    <mergeCell ref="F461:I461"/>
    <mergeCell ref="J462:M462"/>
    <mergeCell ref="N458:Q458"/>
    <mergeCell ref="F458:I458"/>
    <mergeCell ref="F460:I460"/>
    <mergeCell ref="N459:Q459"/>
    <mergeCell ref="B458:E458"/>
    <mergeCell ref="V461:Y461"/>
    <mergeCell ref="Z460:AC460"/>
    <mergeCell ref="Z461:AC461"/>
    <mergeCell ref="V460:Y460"/>
    <mergeCell ref="R459:U459"/>
    <mergeCell ref="V459:Y459"/>
    <mergeCell ref="R458:U458"/>
    <mergeCell ref="R460:U460"/>
    <mergeCell ref="V462:Y462"/>
    <mergeCell ref="R462:U462"/>
    <mergeCell ref="R463:U463"/>
    <mergeCell ref="V463:Y463"/>
    <mergeCell ref="F448:I448"/>
    <mergeCell ref="J448:M448"/>
    <mergeCell ref="J457:M457"/>
    <mergeCell ref="N457:Q457"/>
    <mergeCell ref="N454:Q454"/>
    <mergeCell ref="B450:E450"/>
    <mergeCell ref="N450:Q450"/>
    <mergeCell ref="J451:M451"/>
    <mergeCell ref="N451:Q451"/>
    <mergeCell ref="B451:E451"/>
    <mergeCell ref="N455:Q455"/>
    <mergeCell ref="F454:I454"/>
    <mergeCell ref="F451:I451"/>
    <mergeCell ref="F450:I450"/>
    <mergeCell ref="B452:E452"/>
    <mergeCell ref="B455:E455"/>
    <mergeCell ref="R454:U454"/>
    <mergeCell ref="F449:I449"/>
    <mergeCell ref="R456:U456"/>
    <mergeCell ref="R455:U455"/>
    <mergeCell ref="J446:M446"/>
    <mergeCell ref="N456:Q456"/>
    <mergeCell ref="R448:U448"/>
    <mergeCell ref="J447:M447"/>
    <mergeCell ref="J449:M449"/>
    <mergeCell ref="R447:U447"/>
    <mergeCell ref="R449:U449"/>
    <mergeCell ref="N447:Q447"/>
    <mergeCell ref="J453:M453"/>
    <mergeCell ref="N453:Q453"/>
    <mergeCell ref="B441:E441"/>
    <mergeCell ref="B448:E448"/>
    <mergeCell ref="B442:E442"/>
    <mergeCell ref="F443:I443"/>
    <mergeCell ref="V453:Y453"/>
    <mergeCell ref="B456:E456"/>
    <mergeCell ref="F456:I456"/>
    <mergeCell ref="F447:I447"/>
    <mergeCell ref="F441:I441"/>
    <mergeCell ref="F445:I445"/>
    <mergeCell ref="B444:E444"/>
    <mergeCell ref="B446:E446"/>
    <mergeCell ref="F453:I453"/>
    <mergeCell ref="J452:M452"/>
    <mergeCell ref="B449:E449"/>
    <mergeCell ref="R444:U444"/>
    <mergeCell ref="V446:Y446"/>
    <mergeCell ref="R442:U442"/>
    <mergeCell ref="R441:U441"/>
    <mergeCell ref="N444:Q444"/>
    <mergeCell ref="R446:U446"/>
    <mergeCell ref="N446:Q446"/>
    <mergeCell ref="N445:Q445"/>
    <mergeCell ref="V403:Y403"/>
    <mergeCell ref="Z403:AC403"/>
    <mergeCell ref="R424:U424"/>
    <mergeCell ref="R426:U426"/>
    <mergeCell ref="V427:Y427"/>
    <mergeCell ref="Z425:AC425"/>
    <mergeCell ref="Z442:AC442"/>
    <mergeCell ref="Z435:AC435"/>
    <mergeCell ref="V439:Y439"/>
    <mergeCell ref="V440:Y440"/>
    <mergeCell ref="V438:Y438"/>
    <mergeCell ref="R399:U399"/>
    <mergeCell ref="V399:Y399"/>
    <mergeCell ref="M409:P409"/>
    <mergeCell ref="V380:Y380"/>
    <mergeCell ref="Z381:AC381"/>
    <mergeCell ref="V383:Y383"/>
    <mergeCell ref="R394:U394"/>
    <mergeCell ref="R395:U395"/>
    <mergeCell ref="R406:U406"/>
    <mergeCell ref="R400:U400"/>
    <mergeCell ref="R402:U402"/>
    <mergeCell ref="V420:Y420"/>
    <mergeCell ref="V414:Y414"/>
    <mergeCell ref="M408:P408"/>
    <mergeCell ref="M402:P402"/>
    <mergeCell ref="M418:P418"/>
    <mergeCell ref="R404:U404"/>
    <mergeCell ref="M420:P420"/>
    <mergeCell ref="R403:U403"/>
    <mergeCell ref="M417:P417"/>
    <mergeCell ref="R410:U410"/>
    <mergeCell ref="R418:U418"/>
    <mergeCell ref="M412:P412"/>
    <mergeCell ref="M410:P410"/>
    <mergeCell ref="V394:Y394"/>
    <mergeCell ref="V393:Y393"/>
    <mergeCell ref="R392:U392"/>
    <mergeCell ref="R436:U436"/>
    <mergeCell ref="R411:U411"/>
    <mergeCell ref="R386:U386"/>
    <mergeCell ref="Z392:AC392"/>
    <mergeCell ref="V391:Y391"/>
    <mergeCell ref="Z390:AC390"/>
    <mergeCell ref="R398:U398"/>
    <mergeCell ref="R417:U417"/>
    <mergeCell ref="A1:AG1"/>
    <mergeCell ref="AD18:AG18"/>
    <mergeCell ref="R25:U25"/>
    <mergeCell ref="AD36:AG36"/>
    <mergeCell ref="R27:U27"/>
    <mergeCell ref="J20:M20"/>
    <mergeCell ref="V22:Y22"/>
    <mergeCell ref="Z22:AC22"/>
    <mergeCell ref="Z21:AC21"/>
    <mergeCell ref="I378:L378"/>
    <mergeCell ref="F39:I39"/>
    <mergeCell ref="R29:U29"/>
    <mergeCell ref="R50:U50"/>
    <mergeCell ref="V37:Y37"/>
    <mergeCell ref="V39:Y39"/>
    <mergeCell ref="V30:Y30"/>
    <mergeCell ref="F29:I29"/>
    <mergeCell ref="F31:I31"/>
    <mergeCell ref="V34:Y34"/>
    <mergeCell ref="AD41:AG41"/>
    <mergeCell ref="AD42:AG42"/>
    <mergeCell ref="AD59:AG59"/>
    <mergeCell ref="V413:Y413"/>
    <mergeCell ref="V417:Y417"/>
    <mergeCell ref="R393:U393"/>
    <mergeCell ref="Z394:AC394"/>
    <mergeCell ref="Y75:AA76"/>
    <mergeCell ref="V60:Y60"/>
    <mergeCell ref="AD60:AG60"/>
    <mergeCell ref="AD62:AG62"/>
    <mergeCell ref="V43:Y43"/>
    <mergeCell ref="AD50:AG50"/>
    <mergeCell ref="V41:Y41"/>
    <mergeCell ref="AD375:AG375"/>
    <mergeCell ref="AD377:AG377"/>
    <mergeCell ref="AD378:AG378"/>
    <mergeCell ref="R21:U21"/>
    <mergeCell ref="V40:Y40"/>
    <mergeCell ref="AD47:AG47"/>
    <mergeCell ref="V75:X76"/>
    <mergeCell ref="Z55:AC55"/>
    <mergeCell ref="V57:Y57"/>
    <mergeCell ref="V56:Y56"/>
    <mergeCell ref="Z42:AC42"/>
    <mergeCell ref="V44:Y44"/>
    <mergeCell ref="V58:Y58"/>
    <mergeCell ref="V29:Y29"/>
    <mergeCell ref="AD21:AG21"/>
    <mergeCell ref="AD22:AG22"/>
    <mergeCell ref="R31:U31"/>
    <mergeCell ref="V31:Y31"/>
    <mergeCell ref="R42:U42"/>
    <mergeCell ref="AD43:AG43"/>
    <mergeCell ref="V48:Y48"/>
    <mergeCell ref="AD49:AG49"/>
    <mergeCell ref="R60:U60"/>
    <mergeCell ref="V69:Y69"/>
    <mergeCell ref="R63:U63"/>
    <mergeCell ref="R66:U66"/>
    <mergeCell ref="V63:Y63"/>
    <mergeCell ref="Z56:AC56"/>
    <mergeCell ref="Z32:AC32"/>
    <mergeCell ref="V33:Y33"/>
    <mergeCell ref="AD34:AG34"/>
    <mergeCell ref="Z33:AC33"/>
    <mergeCell ref="AD30:AG30"/>
    <mergeCell ref="V32:Y32"/>
    <mergeCell ref="AD29:AG29"/>
    <mergeCell ref="M394:P394"/>
    <mergeCell ref="O342:S342"/>
    <mergeCell ref="Y84:AA84"/>
    <mergeCell ref="Z66:AC66"/>
    <mergeCell ref="O359:S359"/>
    <mergeCell ref="S77:U77"/>
    <mergeCell ref="Y81:AA81"/>
    <mergeCell ref="Y86:AA86"/>
    <mergeCell ref="Y82:AA82"/>
    <mergeCell ref="Z62:AC62"/>
    <mergeCell ref="Z59:AC59"/>
    <mergeCell ref="V61:Y61"/>
    <mergeCell ref="AD61:AG61"/>
    <mergeCell ref="AD58:AG58"/>
    <mergeCell ref="Z58:AC58"/>
    <mergeCell ref="Z60:AC60"/>
    <mergeCell ref="Z61:AC61"/>
    <mergeCell ref="Z371:AC371"/>
    <mergeCell ref="V371:Y371"/>
    <mergeCell ref="R376:U376"/>
    <mergeCell ref="M374:P374"/>
    <mergeCell ref="V378:Y378"/>
    <mergeCell ref="Z378:AC378"/>
    <mergeCell ref="Z375:AC375"/>
    <mergeCell ref="V376:Y376"/>
    <mergeCell ref="V373:Y373"/>
    <mergeCell ref="R372:U372"/>
    <mergeCell ref="R370:U370"/>
    <mergeCell ref="V377:Y377"/>
    <mergeCell ref="M373:P373"/>
    <mergeCell ref="M375:P375"/>
    <mergeCell ref="R39:U39"/>
    <mergeCell ref="I369:L369"/>
    <mergeCell ref="I368:L368"/>
    <mergeCell ref="S85:U85"/>
    <mergeCell ref="S84:U84"/>
    <mergeCell ref="S103:W103"/>
    <mergeCell ref="S101:W101"/>
    <mergeCell ref="V59:Y59"/>
    <mergeCell ref="I377:L377"/>
    <mergeCell ref="M80:O80"/>
    <mergeCell ref="R67:U67"/>
    <mergeCell ref="V67:Y67"/>
    <mergeCell ref="R68:U68"/>
    <mergeCell ref="V68:Y68"/>
    <mergeCell ref="V71:Y71"/>
    <mergeCell ref="F241:J241"/>
    <mergeCell ref="F239:J239"/>
    <mergeCell ref="F237:J237"/>
    <mergeCell ref="B134:F134"/>
    <mergeCell ref="B131:F131"/>
    <mergeCell ref="A368:D368"/>
    <mergeCell ref="A374:D374"/>
    <mergeCell ref="A117:G117"/>
    <mergeCell ref="M392:P392"/>
    <mergeCell ref="Y83:AA83"/>
    <mergeCell ref="O200:S200"/>
    <mergeCell ref="Q149:T149"/>
    <mergeCell ref="Q181:T181"/>
    <mergeCell ref="T331:X331"/>
    <mergeCell ref="T359:X359"/>
    <mergeCell ref="Q137:T137"/>
    <mergeCell ref="M173:P173"/>
    <mergeCell ref="M390:P390"/>
    <mergeCell ref="M371:P371"/>
    <mergeCell ref="R374:U374"/>
    <mergeCell ref="V370:Y370"/>
    <mergeCell ref="V372:Y372"/>
    <mergeCell ref="R371:U371"/>
    <mergeCell ref="R391:U391"/>
    <mergeCell ref="R390:U390"/>
    <mergeCell ref="H112:M112"/>
    <mergeCell ref="H119:L119"/>
    <mergeCell ref="M122:P122"/>
    <mergeCell ref="M123:P123"/>
    <mergeCell ref="H132:L132"/>
    <mergeCell ref="H129:L129"/>
    <mergeCell ref="U123:Y123"/>
    <mergeCell ref="Q131:T131"/>
    <mergeCell ref="H118:L118"/>
    <mergeCell ref="H117:T117"/>
    <mergeCell ref="M118:P118"/>
    <mergeCell ref="Z123:AC123"/>
    <mergeCell ref="M129:P129"/>
    <mergeCell ref="S112:W112"/>
    <mergeCell ref="Q119:T119"/>
    <mergeCell ref="R476:U476"/>
    <mergeCell ref="V476:Y476"/>
    <mergeCell ref="R474:U474"/>
    <mergeCell ref="V474:Y474"/>
    <mergeCell ref="N460:Q460"/>
    <mergeCell ref="N472:Q472"/>
    <mergeCell ref="B481:E481"/>
    <mergeCell ref="N481:Q481"/>
    <mergeCell ref="J481:M481"/>
    <mergeCell ref="B482:E482"/>
    <mergeCell ref="F482:I482"/>
    <mergeCell ref="J482:M482"/>
    <mergeCell ref="F481:I481"/>
    <mergeCell ref="N482:Q482"/>
    <mergeCell ref="J468:M468"/>
    <mergeCell ref="F472:I472"/>
    <mergeCell ref="J472:M472"/>
    <mergeCell ref="J466:M466"/>
    <mergeCell ref="J467:M467"/>
    <mergeCell ref="F467:I467"/>
    <mergeCell ref="B468:E468"/>
    <mergeCell ref="F468:I468"/>
    <mergeCell ref="J460:M460"/>
    <mergeCell ref="B461:E461"/>
    <mergeCell ref="B463:E463"/>
    <mergeCell ref="B464:E464"/>
    <mergeCell ref="F464:I464"/>
    <mergeCell ref="J464:M464"/>
    <mergeCell ref="R461:U461"/>
    <mergeCell ref="B462:E462"/>
    <mergeCell ref="F462:I462"/>
    <mergeCell ref="N463:Q463"/>
    <mergeCell ref="B460:E460"/>
    <mergeCell ref="B459:E459"/>
    <mergeCell ref="F437:I437"/>
    <mergeCell ref="I430:L430"/>
    <mergeCell ref="B435:E435"/>
    <mergeCell ref="F435:I435"/>
    <mergeCell ref="A430:D430"/>
    <mergeCell ref="E430:H430"/>
    <mergeCell ref="B436:E436"/>
    <mergeCell ref="B437:E437"/>
    <mergeCell ref="J459:M459"/>
    <mergeCell ref="J439:M439"/>
    <mergeCell ref="J437:M437"/>
    <mergeCell ref="J438:M438"/>
    <mergeCell ref="F438:I438"/>
    <mergeCell ref="B439:E439"/>
    <mergeCell ref="J440:M440"/>
    <mergeCell ref="F442:I442"/>
    <mergeCell ref="F439:I439"/>
    <mergeCell ref="J443:M443"/>
    <mergeCell ref="J441:M441"/>
    <mergeCell ref="J442:M442"/>
    <mergeCell ref="J445:M445"/>
    <mergeCell ref="J444:M444"/>
    <mergeCell ref="B457:E457"/>
    <mergeCell ref="B453:E453"/>
    <mergeCell ref="F457:I457"/>
    <mergeCell ref="J436:M436"/>
    <mergeCell ref="B454:E454"/>
    <mergeCell ref="J454:M454"/>
    <mergeCell ref="J455:M455"/>
    <mergeCell ref="F452:I452"/>
    <mergeCell ref="I414:L414"/>
    <mergeCell ref="I418:L418"/>
    <mergeCell ref="Z383:AC383"/>
    <mergeCell ref="Z382:AC382"/>
    <mergeCell ref="B438:E438"/>
    <mergeCell ref="F446:I446"/>
    <mergeCell ref="A429:D429"/>
    <mergeCell ref="I429:L429"/>
    <mergeCell ref="N439:Q439"/>
    <mergeCell ref="N435:Q435"/>
    <mergeCell ref="N437:Q437"/>
    <mergeCell ref="E429:H429"/>
    <mergeCell ref="M422:P422"/>
    <mergeCell ref="N443:Q443"/>
    <mergeCell ref="N441:Q441"/>
    <mergeCell ref="N442:Q442"/>
    <mergeCell ref="E427:H427"/>
    <mergeCell ref="N440:Q440"/>
    <mergeCell ref="E424:H424"/>
    <mergeCell ref="I424:L424"/>
    <mergeCell ref="M426:P426"/>
    <mergeCell ref="I425:L425"/>
    <mergeCell ref="I422:L422"/>
    <mergeCell ref="E422:H422"/>
    <mergeCell ref="I426:L426"/>
    <mergeCell ref="M424:P424"/>
    <mergeCell ref="M423:P423"/>
    <mergeCell ref="E423:H423"/>
    <mergeCell ref="I423:L423"/>
    <mergeCell ref="E426:H426"/>
    <mergeCell ref="I427:L427"/>
    <mergeCell ref="M425:P425"/>
    <mergeCell ref="J435:M435"/>
    <mergeCell ref="R440:U440"/>
    <mergeCell ref="F440:I440"/>
    <mergeCell ref="A425:D425"/>
    <mergeCell ref="A420:D420"/>
    <mergeCell ref="A421:D421"/>
    <mergeCell ref="A422:D422"/>
    <mergeCell ref="A424:D424"/>
    <mergeCell ref="A428:D428"/>
    <mergeCell ref="A427:D427"/>
    <mergeCell ref="A426:D426"/>
    <mergeCell ref="A423:D423"/>
    <mergeCell ref="B440:E440"/>
    <mergeCell ref="F444:I444"/>
    <mergeCell ref="E420:H420"/>
    <mergeCell ref="E417:H417"/>
    <mergeCell ref="I420:L420"/>
    <mergeCell ref="E418:H418"/>
    <mergeCell ref="I417:L417"/>
    <mergeCell ref="E419:H419"/>
    <mergeCell ref="E421:H421"/>
    <mergeCell ref="I419:L419"/>
    <mergeCell ref="I421:L421"/>
    <mergeCell ref="M421:P421"/>
    <mergeCell ref="M419:P419"/>
    <mergeCell ref="R422:U422"/>
    <mergeCell ref="M406:P406"/>
    <mergeCell ref="V408:Y408"/>
    <mergeCell ref="V410:Y410"/>
    <mergeCell ref="M407:P407"/>
    <mergeCell ref="AD388:AG388"/>
    <mergeCell ref="AD398:AG398"/>
    <mergeCell ref="V395:Y395"/>
    <mergeCell ref="V392:Y392"/>
    <mergeCell ref="V388:Y388"/>
    <mergeCell ref="AD371:AG371"/>
    <mergeCell ref="Z379:AC379"/>
    <mergeCell ref="Z369:AC369"/>
    <mergeCell ref="Z388:AC388"/>
    <mergeCell ref="AD396:AG396"/>
    <mergeCell ref="Z395:AC395"/>
    <mergeCell ref="Z380:AC380"/>
    <mergeCell ref="Z389:AC389"/>
    <mergeCell ref="AD373:AG373"/>
    <mergeCell ref="Z396:AC396"/>
    <mergeCell ref="AD395:AG395"/>
    <mergeCell ref="AD397:AG397"/>
    <mergeCell ref="Z398:AC398"/>
    <mergeCell ref="Z397:AC397"/>
    <mergeCell ref="R397:U397"/>
    <mergeCell ref="V396:Y396"/>
    <mergeCell ref="R396:U396"/>
    <mergeCell ref="R405:U405"/>
    <mergeCell ref="M405:P405"/>
    <mergeCell ref="AD401:AG401"/>
    <mergeCell ref="AD405:AG405"/>
    <mergeCell ref="AD399:AG399"/>
    <mergeCell ref="M370:P370"/>
    <mergeCell ref="V443:Y443"/>
    <mergeCell ref="V444:Y444"/>
    <mergeCell ref="Z401:AC401"/>
    <mergeCell ref="Z402:AC402"/>
    <mergeCell ref="Z405:AC405"/>
    <mergeCell ref="V404:Y404"/>
    <mergeCell ref="R401:U401"/>
    <mergeCell ref="V401:Y401"/>
    <mergeCell ref="V402:Y402"/>
    <mergeCell ref="Z404:AC404"/>
    <mergeCell ref="V405:Y405"/>
    <mergeCell ref="R420:U420"/>
    <mergeCell ref="R408:U408"/>
    <mergeCell ref="R412:U412"/>
    <mergeCell ref="Z424:AC424"/>
    <mergeCell ref="Z421:AC421"/>
    <mergeCell ref="R421:U421"/>
    <mergeCell ref="Z441:AC441"/>
    <mergeCell ref="V430:Y430"/>
    <mergeCell ref="R419:U419"/>
    <mergeCell ref="V409:Y409"/>
    <mergeCell ref="Z409:AC409"/>
    <mergeCell ref="Z408:AC408"/>
    <mergeCell ref="Z417:AC417"/>
    <mergeCell ref="Z420:AC420"/>
    <mergeCell ref="R413:U413"/>
    <mergeCell ref="R414:U414"/>
    <mergeCell ref="Z436:AC436"/>
    <mergeCell ref="V435:Y435"/>
    <mergeCell ref="V436:Y436"/>
    <mergeCell ref="Z439:AC439"/>
    <mergeCell ref="Z440:AC440"/>
    <mergeCell ref="AD457:AG457"/>
    <mergeCell ref="AD444:AG444"/>
    <mergeCell ref="AD449:AG449"/>
    <mergeCell ref="Z448:AC448"/>
    <mergeCell ref="Z453:AC453"/>
    <mergeCell ref="Z447:AC447"/>
    <mergeCell ref="Z454:AC454"/>
    <mergeCell ref="AD456:AG456"/>
    <mergeCell ref="Z451:AC451"/>
    <mergeCell ref="Z452:AC452"/>
    <mergeCell ref="Z450:AC450"/>
    <mergeCell ref="AD455:AG455"/>
    <mergeCell ref="AD450:AG450"/>
    <mergeCell ref="AD453:AG453"/>
    <mergeCell ref="Z446:AC446"/>
    <mergeCell ref="AD452:AG452"/>
    <mergeCell ref="Z443:AC443"/>
    <mergeCell ref="Z445:AC445"/>
    <mergeCell ref="N438:Q438"/>
    <mergeCell ref="M411:P411"/>
    <mergeCell ref="M427:P427"/>
    <mergeCell ref="AD424:AG424"/>
    <mergeCell ref="M429:P429"/>
    <mergeCell ref="Z411:AC411"/>
    <mergeCell ref="Z412:AC412"/>
    <mergeCell ref="N436:Q436"/>
    <mergeCell ref="M413:P413"/>
    <mergeCell ref="AD428:AG428"/>
    <mergeCell ref="AD427:AG427"/>
    <mergeCell ref="AD407:AG407"/>
    <mergeCell ref="R409:U409"/>
    <mergeCell ref="M414:P414"/>
    <mergeCell ref="Z426:AC426"/>
    <mergeCell ref="R407:U407"/>
    <mergeCell ref="AD454:AG454"/>
    <mergeCell ref="AD451:AG451"/>
    <mergeCell ref="AD448:AG448"/>
    <mergeCell ref="AD447:AG447"/>
    <mergeCell ref="AD443:AG443"/>
    <mergeCell ref="AD441:AG441"/>
    <mergeCell ref="AD411:AG411"/>
    <mergeCell ref="Z410:AC410"/>
    <mergeCell ref="V407:Y407"/>
    <mergeCell ref="V419:Y419"/>
    <mergeCell ref="V424:Y424"/>
    <mergeCell ref="R423:U423"/>
    <mergeCell ref="R425:U425"/>
    <mergeCell ref="R427:U427"/>
    <mergeCell ref="R437:U437"/>
    <mergeCell ref="V445:Y445"/>
    <mergeCell ref="V418:Y418"/>
    <mergeCell ref="AD429:AG429"/>
    <mergeCell ref="Z428:AC428"/>
    <mergeCell ref="R429:U429"/>
    <mergeCell ref="R430:U430"/>
    <mergeCell ref="V429:Y429"/>
    <mergeCell ref="R435:U435"/>
    <mergeCell ref="Z430:AC430"/>
    <mergeCell ref="Z427:AC427"/>
    <mergeCell ref="AD403:AG403"/>
    <mergeCell ref="AD423:AG423"/>
    <mergeCell ref="AD422:AG422"/>
    <mergeCell ref="AD419:AG419"/>
    <mergeCell ref="AD406:AG406"/>
    <mergeCell ref="AD408:AG408"/>
    <mergeCell ref="AD418:AG418"/>
    <mergeCell ref="AD413:AG413"/>
    <mergeCell ref="AD410:AG410"/>
    <mergeCell ref="AD404:AG404"/>
    <mergeCell ref="Z406:AC406"/>
    <mergeCell ref="Z422:AC422"/>
    <mergeCell ref="AD420:AG420"/>
    <mergeCell ref="Z418:AC418"/>
    <mergeCell ref="V411:Y411"/>
    <mergeCell ref="AD421:AG421"/>
    <mergeCell ref="V422:Y422"/>
    <mergeCell ref="V412:Y412"/>
    <mergeCell ref="Z407:AC407"/>
    <mergeCell ref="V458:Y458"/>
    <mergeCell ref="Z457:AC457"/>
    <mergeCell ref="V457:Y457"/>
    <mergeCell ref="Z458:AC458"/>
    <mergeCell ref="V456:Y456"/>
    <mergeCell ref="V455:Y455"/>
    <mergeCell ref="Z455:AC455"/>
    <mergeCell ref="Z456:AC456"/>
    <mergeCell ref="M404:P404"/>
    <mergeCell ref="J458:M458"/>
    <mergeCell ref="I405:L405"/>
    <mergeCell ref="M428:P428"/>
    <mergeCell ref="I428:L428"/>
    <mergeCell ref="I406:L406"/>
    <mergeCell ref="I408:L408"/>
    <mergeCell ref="F436:I436"/>
    <mergeCell ref="E428:H428"/>
    <mergeCell ref="E425:H425"/>
    <mergeCell ref="V451:Y451"/>
    <mergeCell ref="E412:H412"/>
    <mergeCell ref="V448:Y448"/>
    <mergeCell ref="Z449:AC449"/>
    <mergeCell ref="Z423:AC423"/>
    <mergeCell ref="V428:Y428"/>
    <mergeCell ref="V447:Y447"/>
    <mergeCell ref="Z414:AC414"/>
    <mergeCell ref="V450:Y450"/>
    <mergeCell ref="V449:Y449"/>
    <mergeCell ref="Z444:AC444"/>
    <mergeCell ref="Z437:AC437"/>
    <mergeCell ref="R443:U443"/>
    <mergeCell ref="V442:Y442"/>
    <mergeCell ref="AD412:AG412"/>
    <mergeCell ref="M403:P403"/>
    <mergeCell ref="V454:Y454"/>
    <mergeCell ref="V452:Y452"/>
    <mergeCell ref="I403:L403"/>
    <mergeCell ref="I410:L410"/>
    <mergeCell ref="I407:L407"/>
    <mergeCell ref="I413:L413"/>
    <mergeCell ref="I412:L412"/>
    <mergeCell ref="I411:L411"/>
    <mergeCell ref="V421:Y421"/>
    <mergeCell ref="V423:Y423"/>
    <mergeCell ref="Z413:AC413"/>
    <mergeCell ref="Z419:AC419"/>
    <mergeCell ref="AD417:AG417"/>
    <mergeCell ref="AD414:AG414"/>
    <mergeCell ref="AD426:AG426"/>
    <mergeCell ref="AD436:AG436"/>
    <mergeCell ref="AD439:AG439"/>
    <mergeCell ref="AD437:AG437"/>
    <mergeCell ref="AD409:AG409"/>
    <mergeCell ref="Z429:AC429"/>
    <mergeCell ref="AD425:AG425"/>
    <mergeCell ref="Z438:AC438"/>
    <mergeCell ref="AD435:AG435"/>
    <mergeCell ref="AD430:AG430"/>
    <mergeCell ref="V426:Y426"/>
    <mergeCell ref="V425:Y425"/>
    <mergeCell ref="R428:U428"/>
    <mergeCell ref="V437:Y437"/>
    <mergeCell ref="R438:U438"/>
    <mergeCell ref="R439:U439"/>
    <mergeCell ref="AD400:AG400"/>
    <mergeCell ref="AD402:AG402"/>
    <mergeCell ref="AD445:AG445"/>
    <mergeCell ref="AD446:AG446"/>
    <mergeCell ref="AD442:AG442"/>
    <mergeCell ref="AD438:AG438"/>
    <mergeCell ref="V441:Y441"/>
    <mergeCell ref="AD440:AG440"/>
    <mergeCell ref="I376:L376"/>
    <mergeCell ref="I374:L374"/>
    <mergeCell ref="I373:L373"/>
    <mergeCell ref="M372:P372"/>
    <mergeCell ref="R457:U457"/>
    <mergeCell ref="M430:P430"/>
    <mergeCell ref="B167:F167"/>
    <mergeCell ref="B185:F185"/>
    <mergeCell ref="K206:N206"/>
    <mergeCell ref="H187:L187"/>
    <mergeCell ref="B177:F177"/>
    <mergeCell ref="A370:D370"/>
    <mergeCell ref="A389:D389"/>
    <mergeCell ref="E390:H390"/>
    <mergeCell ref="E391:H391"/>
    <mergeCell ref="A390:D390"/>
    <mergeCell ref="I389:L389"/>
    <mergeCell ref="E392:H392"/>
    <mergeCell ref="I391:L391"/>
    <mergeCell ref="A392:D392"/>
    <mergeCell ref="I390:L390"/>
    <mergeCell ref="I399:L399"/>
    <mergeCell ref="I396:L396"/>
    <mergeCell ref="I395:L395"/>
    <mergeCell ref="I392:L392"/>
    <mergeCell ref="I398:L398"/>
    <mergeCell ref="I394:L394"/>
    <mergeCell ref="E397:H397"/>
    <mergeCell ref="I397:L397"/>
    <mergeCell ref="A172:G172"/>
    <mergeCell ref="H171:L171"/>
    <mergeCell ref="F236:J236"/>
    <mergeCell ref="A419:D419"/>
    <mergeCell ref="A417:D417"/>
    <mergeCell ref="E410:H410"/>
    <mergeCell ref="A413:D413"/>
    <mergeCell ref="E413:H413"/>
    <mergeCell ref="A411:D411"/>
    <mergeCell ref="A418:D418"/>
    <mergeCell ref="E408:H408"/>
    <mergeCell ref="A405:D405"/>
    <mergeCell ref="A406:D406"/>
    <mergeCell ref="A408:D408"/>
    <mergeCell ref="E409:H409"/>
    <mergeCell ref="E405:H405"/>
    <mergeCell ref="E407:H407"/>
    <mergeCell ref="A414:D414"/>
    <mergeCell ref="A396:D396"/>
    <mergeCell ref="A393:D393"/>
    <mergeCell ref="A394:D394"/>
    <mergeCell ref="A401:D401"/>
    <mergeCell ref="A399:D399"/>
    <mergeCell ref="A398:D398"/>
    <mergeCell ref="A404:D404"/>
    <mergeCell ref="E406:H406"/>
    <mergeCell ref="E400:H400"/>
    <mergeCell ref="E401:H401"/>
    <mergeCell ref="E404:H404"/>
    <mergeCell ref="E414:H414"/>
    <mergeCell ref="A412:D412"/>
    <mergeCell ref="A407:D407"/>
    <mergeCell ref="A402:D402"/>
    <mergeCell ref="E393:H393"/>
    <mergeCell ref="E394:H394"/>
    <mergeCell ref="A400:D400"/>
    <mergeCell ref="E402:H402"/>
    <mergeCell ref="E411:H411"/>
    <mergeCell ref="M393:P393"/>
    <mergeCell ref="E399:H399"/>
    <mergeCell ref="E395:H395"/>
    <mergeCell ref="M395:P395"/>
    <mergeCell ref="M396:P396"/>
    <mergeCell ref="E396:H396"/>
    <mergeCell ref="I393:L393"/>
    <mergeCell ref="A410:D410"/>
    <mergeCell ref="I409:L409"/>
    <mergeCell ref="M400:P400"/>
    <mergeCell ref="M398:P398"/>
    <mergeCell ref="M399:P399"/>
    <mergeCell ref="M401:P401"/>
    <mergeCell ref="I404:L404"/>
    <mergeCell ref="I402:L402"/>
    <mergeCell ref="I401:L401"/>
    <mergeCell ref="I400:L400"/>
    <mergeCell ref="E403:H403"/>
    <mergeCell ref="A397:D397"/>
    <mergeCell ref="A409:D409"/>
    <mergeCell ref="E398:H398"/>
    <mergeCell ref="AD367:AG367"/>
    <mergeCell ref="AD389:AG389"/>
    <mergeCell ref="AD370:AG370"/>
    <mergeCell ref="Z370:AC370"/>
    <mergeCell ref="AD369:AG369"/>
    <mergeCell ref="Z400:AC400"/>
    <mergeCell ref="V400:Y400"/>
    <mergeCell ref="Z399:AC399"/>
    <mergeCell ref="V397:Y397"/>
    <mergeCell ref="V398:Y398"/>
    <mergeCell ref="R380:U380"/>
    <mergeCell ref="R389:U389"/>
    <mergeCell ref="H137:L137"/>
    <mergeCell ref="Q138:T138"/>
    <mergeCell ref="Y228:AC228"/>
    <mergeCell ref="K213:N213"/>
    <mergeCell ref="K212:N212"/>
    <mergeCell ref="H148:L148"/>
    <mergeCell ref="AD229:AG229"/>
    <mergeCell ref="AD228:AG228"/>
    <mergeCell ref="Y224:AC224"/>
    <mergeCell ref="M397:P397"/>
    <mergeCell ref="I366:L366"/>
    <mergeCell ref="E367:H367"/>
    <mergeCell ref="I371:L371"/>
    <mergeCell ref="E388:H388"/>
    <mergeCell ref="E378:H378"/>
    <mergeCell ref="H190:L190"/>
    <mergeCell ref="K200:N200"/>
    <mergeCell ref="Q191:T191"/>
    <mergeCell ref="Q190:T190"/>
    <mergeCell ref="K202:N202"/>
    <mergeCell ref="Q122:T122"/>
    <mergeCell ref="Q123:T123"/>
    <mergeCell ref="Q125:T125"/>
    <mergeCell ref="U122:Y122"/>
    <mergeCell ref="N110:R110"/>
    <mergeCell ref="X111:AB111"/>
    <mergeCell ref="N112:R112"/>
    <mergeCell ref="M128:P128"/>
    <mergeCell ref="H120:L120"/>
    <mergeCell ref="B122:F122"/>
    <mergeCell ref="B123:F123"/>
    <mergeCell ref="H121:L121"/>
    <mergeCell ref="H122:L122"/>
    <mergeCell ref="H124:L124"/>
    <mergeCell ref="B120:F120"/>
    <mergeCell ref="B121:F121"/>
    <mergeCell ref="Z121:AC121"/>
    <mergeCell ref="M121:P121"/>
    <mergeCell ref="Q128:T128"/>
    <mergeCell ref="H127:T127"/>
    <mergeCell ref="A127:G127"/>
    <mergeCell ref="Q136:T136"/>
    <mergeCell ref="H178:L178"/>
    <mergeCell ref="B160:F160"/>
    <mergeCell ref="M134:P134"/>
    <mergeCell ref="H133:L133"/>
    <mergeCell ref="H135:L135"/>
    <mergeCell ref="M136:P136"/>
    <mergeCell ref="H144:L144"/>
    <mergeCell ref="M140:P140"/>
    <mergeCell ref="H141:L141"/>
    <mergeCell ref="H138:L138"/>
    <mergeCell ref="M135:P135"/>
    <mergeCell ref="H151:L151"/>
    <mergeCell ref="B151:F151"/>
    <mergeCell ref="B159:F159"/>
    <mergeCell ref="B158:F158"/>
    <mergeCell ref="H149:L149"/>
    <mergeCell ref="B174:F174"/>
    <mergeCell ref="B173:F173"/>
    <mergeCell ref="H173:L173"/>
    <mergeCell ref="A128:G128"/>
    <mergeCell ref="Q134:T134"/>
    <mergeCell ref="M138:P138"/>
    <mergeCell ref="H164:L164"/>
    <mergeCell ref="H140:L140"/>
    <mergeCell ref="H136:L136"/>
    <mergeCell ref="M143:P143"/>
    <mergeCell ref="B148:F148"/>
    <mergeCell ref="H163:L163"/>
    <mergeCell ref="B153:F153"/>
    <mergeCell ref="B154:F154"/>
    <mergeCell ref="B141:F141"/>
    <mergeCell ref="B138:F138"/>
    <mergeCell ref="H142:L142"/>
    <mergeCell ref="H139:L139"/>
    <mergeCell ref="H123:L123"/>
    <mergeCell ref="M124:P124"/>
    <mergeCell ref="B162:F162"/>
    <mergeCell ref="B161:F161"/>
    <mergeCell ref="B163:F163"/>
    <mergeCell ref="Q140:T140"/>
    <mergeCell ref="M149:P149"/>
    <mergeCell ref="M155:P155"/>
    <mergeCell ref="Q153:T153"/>
    <mergeCell ref="Q154:T154"/>
    <mergeCell ref="M156:P156"/>
    <mergeCell ref="Q152:T152"/>
    <mergeCell ref="H143:L143"/>
    <mergeCell ref="Q146:T146"/>
    <mergeCell ref="M144:P144"/>
    <mergeCell ref="M141:P141"/>
    <mergeCell ref="H146:L146"/>
    <mergeCell ref="Q142:T142"/>
    <mergeCell ref="Q144:T144"/>
    <mergeCell ref="H130:L130"/>
    <mergeCell ref="M130:P130"/>
    <mergeCell ref="H131:L131"/>
    <mergeCell ref="M125:P125"/>
    <mergeCell ref="B145:F145"/>
    <mergeCell ref="H145:L145"/>
    <mergeCell ref="B140:F140"/>
    <mergeCell ref="H134:L134"/>
    <mergeCell ref="Q145:T145"/>
    <mergeCell ref="B146:F146"/>
    <mergeCell ref="T200:X200"/>
    <mergeCell ref="U188:Y188"/>
    <mergeCell ref="Z188:AC188"/>
    <mergeCell ref="AD156:AG156"/>
    <mergeCell ref="U191:Y191"/>
    <mergeCell ref="B186:F186"/>
    <mergeCell ref="B190:F190"/>
    <mergeCell ref="K199:N199"/>
    <mergeCell ref="H191:L191"/>
    <mergeCell ref="M189:P189"/>
    <mergeCell ref="Y211:AC211"/>
    <mergeCell ref="O203:S203"/>
    <mergeCell ref="O215:S215"/>
    <mergeCell ref="AD214:AG214"/>
    <mergeCell ref="Y212:AC212"/>
    <mergeCell ref="Y198:AG198"/>
    <mergeCell ref="Y202:AC202"/>
    <mergeCell ref="AD200:AG200"/>
    <mergeCell ref="AD201:AG201"/>
    <mergeCell ref="O199:S199"/>
    <mergeCell ref="O214:S214"/>
    <mergeCell ref="AD199:AG199"/>
    <mergeCell ref="Y213:AC213"/>
    <mergeCell ref="AD203:AG203"/>
    <mergeCell ref="T209:X209"/>
    <mergeCell ref="O208:S208"/>
    <mergeCell ref="T202:X202"/>
    <mergeCell ref="AD212:AG212"/>
    <mergeCell ref="Y204:AC204"/>
    <mergeCell ref="Y205:AC205"/>
    <mergeCell ref="F199:J199"/>
    <mergeCell ref="Z179:AC179"/>
    <mergeCell ref="U184:Y184"/>
    <mergeCell ref="AD154:AG154"/>
    <mergeCell ref="Z158:AC158"/>
    <mergeCell ref="U158:Y158"/>
    <mergeCell ref="Z160:AC160"/>
    <mergeCell ref="AD158:AG158"/>
    <mergeCell ref="Y203:AC203"/>
    <mergeCell ref="U190:Y190"/>
    <mergeCell ref="AD202:AG202"/>
    <mergeCell ref="U175:Y175"/>
    <mergeCell ref="U180:Y180"/>
    <mergeCell ref="Q187:T187"/>
    <mergeCell ref="F198:X198"/>
    <mergeCell ref="B187:F187"/>
    <mergeCell ref="B191:F191"/>
    <mergeCell ref="B147:F147"/>
    <mergeCell ref="M181:P181"/>
    <mergeCell ref="Q179:T179"/>
    <mergeCell ref="B180:F180"/>
    <mergeCell ref="H180:L180"/>
    <mergeCell ref="B184:F184"/>
    <mergeCell ref="H186:L186"/>
    <mergeCell ref="Q156:T156"/>
    <mergeCell ref="U155:Y155"/>
    <mergeCell ref="U154:Y154"/>
    <mergeCell ref="Z156:AC156"/>
    <mergeCell ref="Q155:T155"/>
    <mergeCell ref="M158:P158"/>
    <mergeCell ref="U160:Y160"/>
    <mergeCell ref="M160:P160"/>
    <mergeCell ref="Q159:T159"/>
    <mergeCell ref="AD145:AG145"/>
    <mergeCell ref="AD140:AG140"/>
    <mergeCell ref="AD141:AG141"/>
    <mergeCell ref="AD147:AG147"/>
    <mergeCell ref="B150:F150"/>
    <mergeCell ref="B157:F157"/>
    <mergeCell ref="M146:P146"/>
    <mergeCell ref="AD142:AG142"/>
    <mergeCell ref="Z148:AC148"/>
    <mergeCell ref="Z145:AC145"/>
    <mergeCell ref="AD152:AG152"/>
    <mergeCell ref="AD151:AG151"/>
    <mergeCell ref="AD149:AG149"/>
    <mergeCell ref="B144:F144"/>
    <mergeCell ref="AD143:AG143"/>
    <mergeCell ref="M183:P183"/>
    <mergeCell ref="H154:L154"/>
    <mergeCell ref="H155:L155"/>
    <mergeCell ref="H156:L156"/>
    <mergeCell ref="M154:P154"/>
    <mergeCell ref="H179:L179"/>
    <mergeCell ref="Q173:T173"/>
    <mergeCell ref="Q171:T171"/>
    <mergeCell ref="M147:P147"/>
    <mergeCell ref="M148:P148"/>
    <mergeCell ref="Q148:T148"/>
    <mergeCell ref="U147:Y147"/>
    <mergeCell ref="B176:F176"/>
    <mergeCell ref="AD146:AG146"/>
    <mergeCell ref="U171:Y171"/>
    <mergeCell ref="U182:Y182"/>
    <mergeCell ref="U179:Y179"/>
    <mergeCell ref="AD215:AG215"/>
    <mergeCell ref="Y210:AC210"/>
    <mergeCell ref="Y208:AC208"/>
    <mergeCell ref="U193:Y193"/>
    <mergeCell ref="AD220:AG220"/>
    <mergeCell ref="Y219:AC219"/>
    <mergeCell ref="AD218:AG218"/>
    <mergeCell ref="Y209:AC209"/>
    <mergeCell ref="T213:X213"/>
    <mergeCell ref="O205:S205"/>
    <mergeCell ref="AD209:AG209"/>
    <mergeCell ref="AD211:AG211"/>
    <mergeCell ref="Y214:AC214"/>
    <mergeCell ref="Y215:AC215"/>
    <mergeCell ref="T216:X216"/>
    <mergeCell ref="Y216:AC216"/>
    <mergeCell ref="T207:X207"/>
    <mergeCell ref="AD210:AG210"/>
    <mergeCell ref="T204:X204"/>
    <mergeCell ref="T214:X214"/>
    <mergeCell ref="T212:X212"/>
    <mergeCell ref="O220:S220"/>
    <mergeCell ref="Y218:AC218"/>
    <mergeCell ref="AD217:AG217"/>
    <mergeCell ref="AD216:AG216"/>
    <mergeCell ref="Y217:AC217"/>
    <mergeCell ref="F218:J218"/>
    <mergeCell ref="K218:N218"/>
    <mergeCell ref="O218:S218"/>
    <mergeCell ref="T218:X218"/>
    <mergeCell ref="K221:N221"/>
    <mergeCell ref="K234:N234"/>
    <mergeCell ref="F233:J233"/>
    <mergeCell ref="A220:E220"/>
    <mergeCell ref="F201:J201"/>
    <mergeCell ref="F213:J213"/>
    <mergeCell ref="K203:N203"/>
    <mergeCell ref="K210:N210"/>
    <mergeCell ref="F212:J212"/>
    <mergeCell ref="A213:E213"/>
    <mergeCell ref="A219:E219"/>
    <mergeCell ref="K208:N208"/>
    <mergeCell ref="K205:N205"/>
    <mergeCell ref="A215:E215"/>
    <mergeCell ref="A212:E212"/>
    <mergeCell ref="F209:J209"/>
    <mergeCell ref="A204:E204"/>
    <mergeCell ref="F215:J215"/>
    <mergeCell ref="A201:E201"/>
    <mergeCell ref="A208:E208"/>
    <mergeCell ref="F203:J203"/>
    <mergeCell ref="F214:J214"/>
    <mergeCell ref="F205:J205"/>
    <mergeCell ref="T208:X208"/>
    <mergeCell ref="T215:X215"/>
    <mergeCell ref="K228:N228"/>
    <mergeCell ref="T203:X203"/>
    <mergeCell ref="O222:S222"/>
    <mergeCell ref="O229:S229"/>
    <mergeCell ref="K223:N223"/>
    <mergeCell ref="K224:N224"/>
    <mergeCell ref="K222:N222"/>
    <mergeCell ref="K219:N219"/>
    <mergeCell ref="T228:X228"/>
    <mergeCell ref="T225:X225"/>
    <mergeCell ref="T231:X231"/>
    <mergeCell ref="T229:X229"/>
    <mergeCell ref="O226:S226"/>
    <mergeCell ref="T226:X226"/>
    <mergeCell ref="AD358:AG358"/>
    <mergeCell ref="AD324:AG324"/>
    <mergeCell ref="AD219:AG219"/>
    <mergeCell ref="Y226:AC226"/>
    <mergeCell ref="Y229:AC229"/>
    <mergeCell ref="AD224:AG224"/>
    <mergeCell ref="Y221:AC221"/>
    <mergeCell ref="Y225:AC225"/>
    <mergeCell ref="K235:N235"/>
    <mergeCell ref="O347:S347"/>
    <mergeCell ref="T343:X343"/>
    <mergeCell ref="O341:S341"/>
    <mergeCell ref="Y342:AC342"/>
    <mergeCell ref="T336:X336"/>
    <mergeCell ref="O336:S336"/>
    <mergeCell ref="O338:S338"/>
    <mergeCell ref="Y222:AC222"/>
    <mergeCell ref="AD226:AG226"/>
    <mergeCell ref="AD222:AG222"/>
    <mergeCell ref="O221:S221"/>
    <mergeCell ref="O225:S225"/>
    <mergeCell ref="V80:X80"/>
    <mergeCell ref="V81:X81"/>
    <mergeCell ref="M188:P188"/>
    <mergeCell ref="H189:L189"/>
    <mergeCell ref="M192:P192"/>
    <mergeCell ref="M191:P191"/>
    <mergeCell ref="F200:J200"/>
    <mergeCell ref="B188:F188"/>
    <mergeCell ref="H192:L192"/>
    <mergeCell ref="M193:P193"/>
    <mergeCell ref="M190:P190"/>
    <mergeCell ref="B193:F193"/>
    <mergeCell ref="F226:J226"/>
    <mergeCell ref="F228:J228"/>
    <mergeCell ref="F229:J229"/>
    <mergeCell ref="F224:J224"/>
    <mergeCell ref="F221:J221"/>
    <mergeCell ref="F227:J227"/>
    <mergeCell ref="F222:J222"/>
    <mergeCell ref="F225:J225"/>
    <mergeCell ref="F220:J220"/>
    <mergeCell ref="F223:J223"/>
    <mergeCell ref="K227:N227"/>
    <mergeCell ref="K215:N215"/>
    <mergeCell ref="K226:N226"/>
    <mergeCell ref="K225:N225"/>
    <mergeCell ref="T227:X227"/>
    <mergeCell ref="H111:M111"/>
    <mergeCell ref="P81:R81"/>
    <mergeCell ref="G84:I84"/>
    <mergeCell ref="A91:C91"/>
    <mergeCell ref="D91:F91"/>
    <mergeCell ref="G91:I91"/>
    <mergeCell ref="A100:E100"/>
    <mergeCell ref="F101:I101"/>
    <mergeCell ref="D81:F81"/>
    <mergeCell ref="V82:X82"/>
    <mergeCell ref="AE84:AG84"/>
    <mergeCell ref="J86:L86"/>
    <mergeCell ref="P86:R86"/>
    <mergeCell ref="M84:O84"/>
    <mergeCell ref="P83:R83"/>
    <mergeCell ref="AE85:AG85"/>
    <mergeCell ref="S86:U86"/>
    <mergeCell ref="AE86:AG86"/>
    <mergeCell ref="M83:O83"/>
    <mergeCell ref="AB81:AD81"/>
    <mergeCell ref="S81:U81"/>
    <mergeCell ref="AC102:AG102"/>
    <mergeCell ref="AC100:AG100"/>
    <mergeCell ref="N98:AG98"/>
    <mergeCell ref="S99:AG99"/>
    <mergeCell ref="N102:R102"/>
    <mergeCell ref="N101:R101"/>
    <mergeCell ref="AE82:AG82"/>
    <mergeCell ref="S83:U83"/>
    <mergeCell ref="V90:X90"/>
    <mergeCell ref="D83:F83"/>
    <mergeCell ref="A83:C83"/>
    <mergeCell ref="AB89:AD89"/>
    <mergeCell ref="AE87:AG87"/>
    <mergeCell ref="AB87:AD87"/>
    <mergeCell ref="AE91:AG91"/>
    <mergeCell ref="F102:I102"/>
    <mergeCell ref="A109:G109"/>
    <mergeCell ref="O227:S227"/>
    <mergeCell ref="F99:I100"/>
    <mergeCell ref="A98:E98"/>
    <mergeCell ref="A99:E99"/>
    <mergeCell ref="A79:C79"/>
    <mergeCell ref="G86:I86"/>
    <mergeCell ref="G78:I78"/>
    <mergeCell ref="F98:M98"/>
    <mergeCell ref="D85:F85"/>
    <mergeCell ref="AE83:AG83"/>
    <mergeCell ref="AE80:AG80"/>
    <mergeCell ref="AE81:AG81"/>
    <mergeCell ref="P79:R79"/>
    <mergeCell ref="P80:R80"/>
    <mergeCell ref="A75:C75"/>
    <mergeCell ref="A77:C77"/>
    <mergeCell ref="A76:C76"/>
    <mergeCell ref="A80:C80"/>
    <mergeCell ref="A81:C81"/>
    <mergeCell ref="A85:C85"/>
    <mergeCell ref="J78:L78"/>
    <mergeCell ref="G77:I77"/>
    <mergeCell ref="M79:O79"/>
    <mergeCell ref="G79:I79"/>
    <mergeCell ref="M85:O85"/>
    <mergeCell ref="G81:I81"/>
    <mergeCell ref="G80:I80"/>
    <mergeCell ref="J84:L84"/>
    <mergeCell ref="D79:F79"/>
    <mergeCell ref="AB85:AD85"/>
    <mergeCell ref="S80:U80"/>
    <mergeCell ref="Y80:AA80"/>
    <mergeCell ref="J80:L80"/>
    <mergeCell ref="B133:F133"/>
    <mergeCell ref="B132:F132"/>
    <mergeCell ref="B137:F137"/>
    <mergeCell ref="A238:E238"/>
    <mergeCell ref="A200:E200"/>
    <mergeCell ref="A202:E202"/>
    <mergeCell ref="A203:E203"/>
    <mergeCell ref="B139:F139"/>
    <mergeCell ref="A313:E313"/>
    <mergeCell ref="A245:E245"/>
    <mergeCell ref="A247:E247"/>
    <mergeCell ref="A244:E244"/>
    <mergeCell ref="B182:F182"/>
    <mergeCell ref="A227:E227"/>
    <mergeCell ref="A242:E242"/>
    <mergeCell ref="A234:E234"/>
    <mergeCell ref="A235:E235"/>
    <mergeCell ref="A312:E312"/>
    <mergeCell ref="A249:E249"/>
    <mergeCell ref="A248:E248"/>
    <mergeCell ref="A228:E228"/>
    <mergeCell ref="A239:E239"/>
    <mergeCell ref="A205:E205"/>
    <mergeCell ref="A206:E206"/>
    <mergeCell ref="A211:E211"/>
    <mergeCell ref="A214:E214"/>
    <mergeCell ref="A218:E218"/>
    <mergeCell ref="A216:E216"/>
    <mergeCell ref="B181:F181"/>
    <mergeCell ref="A209:E209"/>
    <mergeCell ref="A231:E231"/>
    <mergeCell ref="A217:E217"/>
    <mergeCell ref="A221:E221"/>
    <mergeCell ref="A229:E229"/>
    <mergeCell ref="A222:E222"/>
    <mergeCell ref="A199:E199"/>
    <mergeCell ref="B129:F129"/>
    <mergeCell ref="F202:J202"/>
    <mergeCell ref="F207:J207"/>
    <mergeCell ref="B192:F192"/>
    <mergeCell ref="H150:L150"/>
    <mergeCell ref="H147:L147"/>
    <mergeCell ref="F204:J204"/>
    <mergeCell ref="F206:J206"/>
    <mergeCell ref="K201:N201"/>
    <mergeCell ref="A198:E198"/>
    <mergeCell ref="H185:L185"/>
    <mergeCell ref="M180:P180"/>
    <mergeCell ref="H183:L183"/>
    <mergeCell ref="M187:P187"/>
    <mergeCell ref="H182:L182"/>
    <mergeCell ref="H184:L184"/>
    <mergeCell ref="H181:L181"/>
    <mergeCell ref="O204:S204"/>
    <mergeCell ref="O207:S207"/>
    <mergeCell ref="M131:P131"/>
    <mergeCell ref="M132:P132"/>
    <mergeCell ref="B135:F135"/>
    <mergeCell ref="B143:F143"/>
    <mergeCell ref="B142:F142"/>
    <mergeCell ref="O223:S223"/>
    <mergeCell ref="O224:S224"/>
    <mergeCell ref="A403:D403"/>
    <mergeCell ref="A210:E210"/>
    <mergeCell ref="F208:J208"/>
    <mergeCell ref="A207:E207"/>
    <mergeCell ref="A395:D395"/>
    <mergeCell ref="A391:D391"/>
    <mergeCell ref="A387:D387"/>
    <mergeCell ref="A367:D367"/>
    <mergeCell ref="A327:E327"/>
    <mergeCell ref="A360:E360"/>
    <mergeCell ref="A359:E359"/>
    <mergeCell ref="A224:E224"/>
    <mergeCell ref="A225:E225"/>
    <mergeCell ref="A311:E311"/>
    <mergeCell ref="F296:J296"/>
    <mergeCell ref="A329:E329"/>
    <mergeCell ref="A330:E330"/>
    <mergeCell ref="F314:J314"/>
    <mergeCell ref="F311:J311"/>
    <mergeCell ref="A322:E322"/>
    <mergeCell ref="A320:E320"/>
    <mergeCell ref="A321:E321"/>
    <mergeCell ref="A314:E314"/>
    <mergeCell ref="A318:E318"/>
    <mergeCell ref="A317:E317"/>
    <mergeCell ref="A319:E319"/>
    <mergeCell ref="A223:E223"/>
    <mergeCell ref="F211:J211"/>
    <mergeCell ref="E389:H389"/>
    <mergeCell ref="A316:E316"/>
    <mergeCell ref="A315:E315"/>
    <mergeCell ref="A323:E323"/>
    <mergeCell ref="F359:J359"/>
    <mergeCell ref="F358:J358"/>
    <mergeCell ref="A369:D369"/>
    <mergeCell ref="A388:D388"/>
    <mergeCell ref="E373:H373"/>
    <mergeCell ref="E374:H374"/>
    <mergeCell ref="A371:D371"/>
    <mergeCell ref="E371:H371"/>
    <mergeCell ref="E372:H372"/>
    <mergeCell ref="I372:L372"/>
    <mergeCell ref="E380:H380"/>
    <mergeCell ref="K356:N356"/>
    <mergeCell ref="K352:N352"/>
    <mergeCell ref="A372:D372"/>
    <mergeCell ref="A373:D373"/>
    <mergeCell ref="A380:D380"/>
    <mergeCell ref="E384:H384"/>
    <mergeCell ref="E386:H386"/>
    <mergeCell ref="E387:H387"/>
    <mergeCell ref="A366:D366"/>
    <mergeCell ref="I375:L375"/>
    <mergeCell ref="E370:H370"/>
    <mergeCell ref="E377:H377"/>
    <mergeCell ref="A365:D365"/>
    <mergeCell ref="I365:L365"/>
    <mergeCell ref="E365:H365"/>
    <mergeCell ref="A355:E355"/>
    <mergeCell ref="A354:E354"/>
    <mergeCell ref="K358:N358"/>
    <mergeCell ref="A378:D378"/>
    <mergeCell ref="E376:H376"/>
    <mergeCell ref="A379:D379"/>
    <mergeCell ref="R62:U62"/>
    <mergeCell ref="V62:Y62"/>
    <mergeCell ref="D64:E64"/>
    <mergeCell ref="F64:I64"/>
    <mergeCell ref="J64:M64"/>
    <mergeCell ref="N64:Q64"/>
    <mergeCell ref="R64:U64"/>
    <mergeCell ref="V64:Y64"/>
    <mergeCell ref="D62:E62"/>
    <mergeCell ref="J62:M62"/>
    <mergeCell ref="R65:U65"/>
    <mergeCell ref="V65:Y65"/>
    <mergeCell ref="E369:H369"/>
    <mergeCell ref="G87:I87"/>
    <mergeCell ref="J87:L87"/>
    <mergeCell ref="M87:O87"/>
    <mergeCell ref="D87:F87"/>
    <mergeCell ref="J82:L82"/>
    <mergeCell ref="G82:I82"/>
    <mergeCell ref="J83:L83"/>
    <mergeCell ref="G85:I85"/>
    <mergeCell ref="P82:R82"/>
    <mergeCell ref="P85:R85"/>
    <mergeCell ref="P84:R84"/>
    <mergeCell ref="J85:L85"/>
    <mergeCell ref="D84:F84"/>
    <mergeCell ref="D86:F86"/>
    <mergeCell ref="D90:F90"/>
    <mergeCell ref="P88:R88"/>
    <mergeCell ref="D89:F89"/>
    <mergeCell ref="A230:E230"/>
    <mergeCell ref="A332:E332"/>
    <mergeCell ref="F62:I62"/>
    <mergeCell ref="J91:L91"/>
    <mergeCell ref="M91:O91"/>
    <mergeCell ref="P91:R91"/>
    <mergeCell ref="J90:L90"/>
    <mergeCell ref="J81:L81"/>
    <mergeCell ref="J88:L88"/>
    <mergeCell ref="M86:O86"/>
    <mergeCell ref="G90:I90"/>
    <mergeCell ref="G89:I89"/>
    <mergeCell ref="P87:R87"/>
    <mergeCell ref="G88:I88"/>
    <mergeCell ref="M89:O89"/>
    <mergeCell ref="S90:U90"/>
    <mergeCell ref="P89:R89"/>
    <mergeCell ref="M88:O88"/>
    <mergeCell ref="V83:X83"/>
    <mergeCell ref="V84:X84"/>
    <mergeCell ref="V85:X85"/>
    <mergeCell ref="F69:I69"/>
    <mergeCell ref="D88:F88"/>
    <mergeCell ref="V78:X78"/>
    <mergeCell ref="V79:X79"/>
    <mergeCell ref="D65:E65"/>
    <mergeCell ref="F65:I65"/>
    <mergeCell ref="J65:M65"/>
    <mergeCell ref="N65:Q65"/>
    <mergeCell ref="D63:E63"/>
    <mergeCell ref="F63:I63"/>
    <mergeCell ref="J63:M63"/>
    <mergeCell ref="N63:Q63"/>
    <mergeCell ref="N62:Q62"/>
    <mergeCell ref="AD70:AG70"/>
    <mergeCell ref="A71:C71"/>
    <mergeCell ref="V77:X77"/>
    <mergeCell ref="M76:O76"/>
    <mergeCell ref="AB78:AD78"/>
    <mergeCell ref="D77:F77"/>
    <mergeCell ref="Y78:AA78"/>
    <mergeCell ref="D70:E70"/>
    <mergeCell ref="Z69:AC69"/>
    <mergeCell ref="AD360:AG360"/>
    <mergeCell ref="J89:L89"/>
    <mergeCell ref="P90:R90"/>
    <mergeCell ref="S91:U91"/>
    <mergeCell ref="N69:Q69"/>
    <mergeCell ref="R69:U69"/>
    <mergeCell ref="M90:O90"/>
    <mergeCell ref="V91:X91"/>
    <mergeCell ref="A84:C84"/>
    <mergeCell ref="A87:C87"/>
    <mergeCell ref="A90:C90"/>
    <mergeCell ref="A226:E226"/>
    <mergeCell ref="A237:E237"/>
    <mergeCell ref="A232:E232"/>
    <mergeCell ref="A233:E233"/>
    <mergeCell ref="A325:E325"/>
    <mergeCell ref="A335:E335"/>
    <mergeCell ref="A340:E340"/>
    <mergeCell ref="A336:E336"/>
    <mergeCell ref="F70:I70"/>
    <mergeCell ref="J70:M70"/>
    <mergeCell ref="F360:J360"/>
    <mergeCell ref="B136:F136"/>
    <mergeCell ref="N70:Q70"/>
    <mergeCell ref="R70:U70"/>
    <mergeCell ref="V70:Y70"/>
    <mergeCell ref="A78:C78"/>
    <mergeCell ref="D78:F78"/>
    <mergeCell ref="AE75:AG76"/>
    <mergeCell ref="AB77:AD77"/>
    <mergeCell ref="AE77:AG77"/>
    <mergeCell ref="AE78:AG78"/>
    <mergeCell ref="D75:L75"/>
    <mergeCell ref="AD69:AG69"/>
    <mergeCell ref="Y250:AC250"/>
    <mergeCell ref="AD250:AG250"/>
    <mergeCell ref="J69:M69"/>
    <mergeCell ref="D69:E69"/>
    <mergeCell ref="A250:E250"/>
    <mergeCell ref="V86:X86"/>
    <mergeCell ref="V87:X87"/>
    <mergeCell ref="V88:X88"/>
    <mergeCell ref="V89:X89"/>
    <mergeCell ref="F250:J250"/>
    <mergeCell ref="K250:N250"/>
    <mergeCell ref="O250:S250"/>
    <mergeCell ref="T250:X250"/>
    <mergeCell ref="A88:C88"/>
    <mergeCell ref="A89:C89"/>
    <mergeCell ref="A86:C86"/>
    <mergeCell ref="S87:U87"/>
    <mergeCell ref="A82:C82"/>
    <mergeCell ref="G83:I83"/>
    <mergeCell ref="A70:C70"/>
    <mergeCell ref="Z70:AC70"/>
  </mergeCells>
  <phoneticPr fontId="2"/>
  <dataValidations count="1">
    <dataValidation imeMode="hiragana" allowBlank="1" showInputMessage="1" showErrorMessage="1" sqref="A74 A106 A96"/>
  </dataValidations>
  <printOptions horizontalCentered="1"/>
  <pageMargins left="0.78740157480314965" right="0.78740157480314965" top="0.59055118110236227" bottom="0.59055118110236227" header="0.51181102362204722" footer="0.39370078740157483"/>
  <pageSetup paperSize="9" scale="86" firstPageNumber="5" orientation="portrait" useFirstPageNumber="1" r:id="rId2"/>
  <headerFooter alignWithMargins="0">
    <oddFooter>&amp;C&amp;10－&amp;P－</oddFooter>
  </headerFooter>
  <rowBreaks count="8" manualBreakCount="8">
    <brk id="73" max="33" man="1"/>
    <brk id="125" max="33" man="1"/>
    <brk id="194" max="16383" man="1"/>
    <brk id="251" max="33" man="1"/>
    <brk id="306" max="33" man="1"/>
    <brk id="361" max="33" man="1"/>
    <brk id="414" max="33" man="1"/>
    <brk id="469" max="33" man="1"/>
  </rowBreaks>
  <drawing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人口</vt:lpstr>
      <vt:lpstr>人口!Print_Area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972</dc:creator>
  <cp:lastModifiedBy>京田辺市役所</cp:lastModifiedBy>
  <cp:lastPrinted>2021-03-03T10:06:29Z</cp:lastPrinted>
  <dcterms:created xsi:type="dcterms:W3CDTF">2006-12-15T04:23:01Z</dcterms:created>
  <dcterms:modified xsi:type="dcterms:W3CDTF">2021-03-11T07:56:54Z</dcterms:modified>
</cp:coreProperties>
</file>