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2110_経営管理室共有フォルダ\経営分析\R1決算\"/>
    </mc:Choice>
  </mc:AlternateContent>
  <workbookProtection workbookAlgorithmName="SHA-512" workbookHashValue="AL7ZBfBQv6cI/tqIrZ8xdWz4fcXweD8cmVyEZNYqpsXJE/v8km6uRKttf8F9SDCKr5vVZ0F7B68gYOPsLhE2jQ==" workbookSaltValue="rQsj88VlExkJX2091xkHeQ=="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<sst xmlns="http://schemas.openxmlformats.org/spreadsheetml/2006/main" count="228" uniqueCount="113">
  <si>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</si>
  <si>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</si>
  <si>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</si>
  <si>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</si>
  <si>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</si>
  <si>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</si>
  <si>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</si>
  <si>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</si>
  <si>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</si>
  <si>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</si>
  <si>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</si>
  <si>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</si>
  <si>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</si>
  <si>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</si>
  <si>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</si>
  <si>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</si>
  <si>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</si>
  <si>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</si>
  <si>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</si>
  <si>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</si>
  <si>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</si>
  <si>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</si>
  <si>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</si>
  <si>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</si>
  <si>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</si>
  <si>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</si>
  <si>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</si>
  <si>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</si>
  <si>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</si>
  <si>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</si>
  <si>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</si>
  <si>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</si>
  <si>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</si>
  <si>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</si>
  <si>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</si>
  <si>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</si>
  <si>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</si>
  <si>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</si>
  <si>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</si>
  <si>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</si>
  <si>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</si>
  <si>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</si>
  <si>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</si>
  <si>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</si>
  <si>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</si>
  <si>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</si>
  <si>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</si>
  <si>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</si>
  <si>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</si>
  <si>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</si>
  <si>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</si>
  <si>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</si>
  <si>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</si>
  <si>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</si>
  <si>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</si>
  <si>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</si>
  <si>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</si>
  <si>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</si>
  <si>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</si>
  <si>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</si>
  <si>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</si>
  <si>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</si>
  <si>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</si>
  <si>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</si>
  <si>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</si>
  <si>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</si>
  <si>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</si>
  <si>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</si>
  <si>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</si>
  <si>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</si>
  <si>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</si>
  <si>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</si>
  <si>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</si>
  <si>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</si>
  <si>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</si>
  <si>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</si>
  <si>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</si>
  <si>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</si>
  <si>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</si>
  <si>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</si>
  <si>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</si>
  <si>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</si>
  <si>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</si>
  <si>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</si>
  <si>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</si>
  <si>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</si>
  <si>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</si>
  <si>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</si>
  <si>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</si>
  <si>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</si>
  <si>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</si>
  <si>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</si>
  <si>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</si>
  <si>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京田辺市</t>
  </si>
  <si>
    <t>法適用</t>
  </si>
  <si>
    <t>水道事業</t>
  </si>
  <si>
    <t>末端給水事業</t>
  </si>
  <si>
    <t>A4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</si>
  <si>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</si>
  <si>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</si>
  <si>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</si>
  <si>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</si>
  <si>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</si>
  <si>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</si>
  <si>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</si>
  <si>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</si>
  <si>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</si>
  <si>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</si>
  <si>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</si>
  <si>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</si>
  <si>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経営の健全性については、自己資本構成比率も９０％以上と高く、健全な財務状況にありますが、経営の効率性については、料金回収率が８０％台と低く、水道料金収入では必要な経費を賄えず、分担金を原資とする基金の取崩しで対応している状況です。この基金は建設基金と料金調整基金に配分しており、水道ビジョンに示す基金運用ルールの見直しを行い、最適な配分とすることが重要な課題となっています。
　また、今後は施設や管路の老朽化が進んできますが、長寿命化、延命化をめざした更新周期に従って優先順位を定めた計画に基づき、損益勘定留保資金（施設や管路を更新するための資金等）を一定保ちながら更新を行ってまいります。</t>
    <rPh sb="250" eb="252">
      <t>ソンエキ</t>
    </rPh>
    <rPh sb="252" eb="254">
      <t>カンジョウ</t>
    </rPh>
    <rPh sb="274" eb="275">
      <t>トウ</t>
    </rPh>
    <phoneticPr fontId="4"/>
  </si>
  <si>
    <t>《健全性》
　経常費用が経常収益でどの程度賄えているかを示す経常収支比率（①）は、営業収支の赤字分を基金からの補填により収支均衡を図っていることから100%に近い状況です。
　営業収益に対して累積欠損金の状況を示す累積欠損金比率（②）は、累積欠損金が発生していないため、０％となっています。
　短期的な支払い能力を示す流動比率（③）については、十分な流動資産を有していることから、支払い能力は確保されている状況となっています。
　企業債が経営に与える影響を示す企業債残高対給水収益比率（④）については、基金の活用により近年企業債を借入れていないため、比率は非常に低い状況にあります。
《効率性》
　水道を供給する費用がどの程度水道料金で賄えているかを示す料金回収率（⑤）については、供給単価が給水原価より安価で１００％を切っており、水道料金だけでは水道を供給する費用を賄い切れていない状況になっています。また水道１㎥当たりの給水原価（⑥）は、近年ほぼ横ばいであり、全国平均や類似団体平均よりやや低い状況にあります。
　施設の配水能力に対する実際の量との割合を示す施設利用率（⑦）については、ほぼ横ばいです。
　また、給水水量全体のうち、給水収益につながっている水量の割合を示す有収率（⑧）は、計画的な管路の更新をしているため、大規模漏水などによる無効水量が少なく、全国平均や類似団体平均以上の効率的運用が行えています。</t>
    <rPh sb="79" eb="80">
      <t>チカ</t>
    </rPh>
    <rPh sb="352" eb="354">
      <t>アンカ</t>
    </rPh>
    <rPh sb="421" eb="423">
      <t>キンネン</t>
    </rPh>
    <rPh sb="497" eb="498">
      <t>ヨコ</t>
    </rPh>
    <phoneticPr fontId="4"/>
  </si>
  <si>
    <t>　有形固定資産減価償却率（①）は全国平均、類似団体平均より高い率になっています。
  管路の老朽化度合いを示す管路経年化率（②）は、過去の開発等による経年管路延長が増加しています。
　管路の更新ペースを示す管路の更新率（③）は、年度によってばらつきがありますが、令和元年度は、全国平均や類似団体平均を上回っています。</t>
    <rPh sb="29" eb="30">
      <t>タカ</t>
    </rPh>
    <rPh sb="31" eb="32">
      <t>リツ</t>
    </rPh>
    <rPh sb="71" eb="72">
      <t>トウ</t>
    </rPh>
    <rPh sb="131" eb="133">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</si>
</sst>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0.97</c:v>
                </c:pt>
                <c:pt idx="1">
                  <c:v>0.95</c:v>
                </c:pt>
                <c:pt idx="2">
                  <c:v>0.62</c:v>
                </c:pt>
                <c:pt idx="3">
                  <c:v>1.25</c:v>
                </c:pt>
                <c:pt idx="4">
                  <c:v>1.1200000000000001</c:v>
                </c:pt>
              </c:numCache>
            </c:numRef>
          </c:val>
          <c:extLst xmlns:c16r2="http://schemas.microsoft.com/office/drawing/2015/06/chart">
            <c:ext xmlns:c16="http://schemas.microsoft.com/office/drawing/2014/chart" uri="{C3380CC4-5D6E-409C-BE32-E72D297353CC}">
              <c16:uniqueId val="{00000000-6B8F-4FBF-89AA-DD8E8A24048D}"/>
            </c:ext>
          </c:extLst>
        </c:ser>
        <c:dLbls>
          <c:showLegendKey val="0"/>
          <c:showVal val="0"/>
          <c:showCatName val="0"/>
          <c:showSerName val="0"/>
          <c:showPercent val="0"/>
          <c:showBubbleSize val="0"/>
        </c:dLbls>
        <c:gapWidth val="150"/>
        <c:axId val="224338872"/>
        <c:axId val="224519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0.71</c:v>
                </c:pt>
                <c:pt idx="2">
                  <c:v>0.75</c:v>
                </c:pt>
                <c:pt idx="3">
                  <c:v>0.63</c:v>
                </c:pt>
                <c:pt idx="4">
                  <c:v>0.63</c:v>
                </c:pt>
              </c:numCache>
            </c:numRef>
          </c:val>
          <c:smooth val="0"/>
          <c:extLst xmlns:c16r2="http://schemas.microsoft.com/office/drawing/2015/06/chart">
            <c:ext xmlns:c16="http://schemas.microsoft.com/office/drawing/2014/chart" uri="{C3380CC4-5D6E-409C-BE32-E72D297353CC}">
              <c16:uniqueId val="{00000001-6B8F-4FBF-89AA-DD8E8A24048D}"/>
            </c:ext>
          </c:extLst>
        </c:ser>
        <c:dLbls>
          <c:showLegendKey val="0"/>
          <c:showVal val="0"/>
          <c:showCatName val="0"/>
          <c:showSerName val="0"/>
          <c:showPercent val="0"/>
          <c:showBubbleSize val="0"/>
        </c:dLbls>
        <c:marker val="1"/>
        <c:smooth val="0"/>
        <c:axId val="224338872"/>
        <c:axId val="224519816"/>
      </c:lineChart>
      <c:dateAx>
        <c:axId val="224338872"/>
        <c:scaling>
          <c:orientation val="minMax"/>
        </c:scaling>
        <c:delete val="1"/>
        <c:axPos val="b"/>
        <c:numFmt formatCode="&quot;H&quot;yy" sourceLinked="1"/>
        <c:majorTickMark val="none"/>
        <c:minorTickMark val="none"/>
        <c:tickLblPos val="none"/>
        <c:crossAx val="224519816"/>
        <c:crosses val="autoZero"/>
        <c:auto val="1"/>
        <c:lblOffset val="100"/>
        <c:baseTimeUnit val="years"/>
      </c:dateAx>
      <c:valAx>
        <c:axId val="224519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338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76.67</c:v>
                </c:pt>
                <c:pt idx="1">
                  <c:v>77.13</c:v>
                </c:pt>
                <c:pt idx="2">
                  <c:v>80.88</c:v>
                </c:pt>
                <c:pt idx="3">
                  <c:v>78.72</c:v>
                </c:pt>
                <c:pt idx="4">
                  <c:v>78.900000000000006</c:v>
                </c:pt>
              </c:numCache>
            </c:numRef>
          </c:val>
          <c:extLst xmlns:c16r2="http://schemas.microsoft.com/office/drawing/2015/06/chart">
            <c:ext xmlns:c16="http://schemas.microsoft.com/office/drawing/2014/chart" uri="{C3380CC4-5D6E-409C-BE32-E72D297353CC}">
              <c16:uniqueId val="{00000000-6968-4355-8EDD-D8B6A4F46D03}"/>
            </c:ext>
          </c:extLst>
        </c:ser>
        <c:dLbls>
          <c:showLegendKey val="0"/>
          <c:showVal val="0"/>
          <c:showCatName val="0"/>
          <c:showSerName val="0"/>
          <c:showPercent val="0"/>
          <c:showBubbleSize val="0"/>
        </c:dLbls>
        <c:gapWidth val="150"/>
        <c:axId val="225454112"/>
        <c:axId val="22546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59.34</c:v>
                </c:pt>
                <c:pt idx="1">
                  <c:v>59.11</c:v>
                </c:pt>
                <c:pt idx="2">
                  <c:v>59.74</c:v>
                </c:pt>
                <c:pt idx="3">
                  <c:v>59.46</c:v>
                </c:pt>
                <c:pt idx="4">
                  <c:v>59.51</c:v>
                </c:pt>
              </c:numCache>
            </c:numRef>
          </c:val>
          <c:smooth val="0"/>
          <c:extLst xmlns:c16r2="http://schemas.microsoft.com/office/drawing/2015/06/chart">
            <c:ext xmlns:c16="http://schemas.microsoft.com/office/drawing/2014/chart" uri="{C3380CC4-5D6E-409C-BE32-E72D297353CC}">
              <c16:uniqueId val="{00000001-6968-4355-8EDD-D8B6A4F46D03}"/>
            </c:ext>
          </c:extLst>
        </c:ser>
        <c:dLbls>
          <c:showLegendKey val="0"/>
          <c:showVal val="0"/>
          <c:showCatName val="0"/>
          <c:showSerName val="0"/>
          <c:showPercent val="0"/>
          <c:showBubbleSize val="0"/>
        </c:dLbls>
        <c:marker val="1"/>
        <c:smooth val="0"/>
        <c:axId val="225454112"/>
        <c:axId val="225460384"/>
      </c:lineChart>
      <c:dateAx>
        <c:axId val="225454112"/>
        <c:scaling>
          <c:orientation val="minMax"/>
        </c:scaling>
        <c:delete val="1"/>
        <c:axPos val="b"/>
        <c:numFmt formatCode="&quot;H&quot;yy" sourceLinked="1"/>
        <c:majorTickMark val="none"/>
        <c:minorTickMark val="none"/>
        <c:tickLblPos val="none"/>
        <c:crossAx val="225460384"/>
        <c:crosses val="autoZero"/>
        <c:auto val="1"/>
        <c:lblOffset val="100"/>
        <c:baseTimeUnit val="years"/>
      </c:dateAx>
      <c:valAx>
        <c:axId val="22546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45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94.94</c:v>
                </c:pt>
                <c:pt idx="1">
                  <c:v>96.66</c:v>
                </c:pt>
                <c:pt idx="2">
                  <c:v>96.22</c:v>
                </c:pt>
                <c:pt idx="3">
                  <c:v>96.99</c:v>
                </c:pt>
                <c:pt idx="4">
                  <c:v>96.21</c:v>
                </c:pt>
              </c:numCache>
            </c:numRef>
          </c:val>
          <c:extLst xmlns:c16r2="http://schemas.microsoft.com/office/drawing/2015/06/chart">
            <c:ext xmlns:c16="http://schemas.microsoft.com/office/drawing/2014/chart" uri="{C3380CC4-5D6E-409C-BE32-E72D297353CC}">
              <c16:uniqueId val="{00000000-9D33-410F-9B05-B68A10BB546C}"/>
            </c:ext>
          </c:extLst>
        </c:ser>
        <c:dLbls>
          <c:showLegendKey val="0"/>
          <c:showVal val="0"/>
          <c:showCatName val="0"/>
          <c:showSerName val="0"/>
          <c:showPercent val="0"/>
          <c:showBubbleSize val="0"/>
        </c:dLbls>
        <c:gapWidth val="150"/>
        <c:axId val="225454504"/>
        <c:axId val="225455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87.74</c:v>
                </c:pt>
                <c:pt idx="1">
                  <c:v>87.91</c:v>
                </c:pt>
                <c:pt idx="2">
                  <c:v>87.28</c:v>
                </c:pt>
                <c:pt idx="3">
                  <c:v>87.41</c:v>
                </c:pt>
                <c:pt idx="4">
                  <c:v>87.08</c:v>
                </c:pt>
              </c:numCache>
            </c:numRef>
          </c:val>
          <c:smooth val="0"/>
          <c:extLst xmlns:c16r2="http://schemas.microsoft.com/office/drawing/2015/06/chart">
            <c:ext xmlns:c16="http://schemas.microsoft.com/office/drawing/2014/chart" uri="{C3380CC4-5D6E-409C-BE32-E72D297353CC}">
              <c16:uniqueId val="{00000001-9D33-410F-9B05-B68A10BB546C}"/>
            </c:ext>
          </c:extLst>
        </c:ser>
        <c:dLbls>
          <c:showLegendKey val="0"/>
          <c:showVal val="0"/>
          <c:showCatName val="0"/>
          <c:showSerName val="0"/>
          <c:showPercent val="0"/>
          <c:showBubbleSize val="0"/>
        </c:dLbls>
        <c:marker val="1"/>
        <c:smooth val="0"/>
        <c:axId val="225454504"/>
        <c:axId val="225455680"/>
      </c:lineChart>
      <c:dateAx>
        <c:axId val="225454504"/>
        <c:scaling>
          <c:orientation val="minMax"/>
        </c:scaling>
        <c:delete val="1"/>
        <c:axPos val="b"/>
        <c:numFmt formatCode="&quot;H&quot;yy" sourceLinked="1"/>
        <c:majorTickMark val="none"/>
        <c:minorTickMark val="none"/>
        <c:tickLblPos val="none"/>
        <c:crossAx val="225455680"/>
        <c:crosses val="autoZero"/>
        <c:auto val="1"/>
        <c:lblOffset val="100"/>
        <c:baseTimeUnit val="years"/>
      </c:dateAx>
      <c:valAx>
        <c:axId val="225455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454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100.21</c:v>
                </c:pt>
                <c:pt idx="1">
                  <c:v>100.42</c:v>
                </c:pt>
                <c:pt idx="2">
                  <c:v>100.04</c:v>
                </c:pt>
                <c:pt idx="3">
                  <c:v>100.53</c:v>
                </c:pt>
                <c:pt idx="4">
                  <c:v>100.57</c:v>
                </c:pt>
              </c:numCache>
            </c:numRef>
          </c:val>
          <c:extLst xmlns:c16r2="http://schemas.microsoft.com/office/drawing/2015/06/chart">
            <c:ext xmlns:c16="http://schemas.microsoft.com/office/drawing/2014/chart" uri="{C3380CC4-5D6E-409C-BE32-E72D297353CC}">
              <c16:uniqueId val="{00000000-BC3D-495C-BA10-C446D14C1FC0}"/>
            </c:ext>
          </c:extLst>
        </c:ser>
        <c:dLbls>
          <c:showLegendKey val="0"/>
          <c:showVal val="0"/>
          <c:showCatName val="0"/>
          <c:showSerName val="0"/>
          <c:showPercent val="0"/>
          <c:showBubbleSize val="0"/>
        </c:dLbls>
        <c:gapWidth val="150"/>
        <c:axId val="224517856"/>
        <c:axId val="224518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112.69</c:v>
                </c:pt>
                <c:pt idx="1">
                  <c:v>113.16</c:v>
                </c:pt>
                <c:pt idx="2">
                  <c:v>112.15</c:v>
                </c:pt>
                <c:pt idx="3">
                  <c:v>111.44</c:v>
                </c:pt>
                <c:pt idx="4">
                  <c:v>111.17</c:v>
                </c:pt>
              </c:numCache>
            </c:numRef>
          </c:val>
          <c:smooth val="0"/>
          <c:extLst xmlns:c16r2="http://schemas.microsoft.com/office/drawing/2015/06/chart">
            <c:ext xmlns:c16="http://schemas.microsoft.com/office/drawing/2014/chart" uri="{C3380CC4-5D6E-409C-BE32-E72D297353CC}">
              <c16:uniqueId val="{00000001-BC3D-495C-BA10-C446D14C1FC0}"/>
            </c:ext>
          </c:extLst>
        </c:ser>
        <c:dLbls>
          <c:showLegendKey val="0"/>
          <c:showVal val="0"/>
          <c:showCatName val="0"/>
          <c:showSerName val="0"/>
          <c:showPercent val="0"/>
          <c:showBubbleSize val="0"/>
        </c:dLbls>
        <c:marker val="1"/>
        <c:smooth val="0"/>
        <c:axId val="224517856"/>
        <c:axId val="224518248"/>
      </c:lineChart>
      <c:dateAx>
        <c:axId val="224517856"/>
        <c:scaling>
          <c:orientation val="minMax"/>
        </c:scaling>
        <c:delete val="1"/>
        <c:axPos val="b"/>
        <c:numFmt formatCode="&quot;H&quot;yy" sourceLinked="1"/>
        <c:majorTickMark val="none"/>
        <c:minorTickMark val="none"/>
        <c:tickLblPos val="none"/>
        <c:crossAx val="224518248"/>
        <c:crosses val="autoZero"/>
        <c:auto val="1"/>
        <c:lblOffset val="100"/>
        <c:baseTimeUnit val="years"/>
      </c:dateAx>
      <c:valAx>
        <c:axId val="2245182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451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46.73</c:v>
                </c:pt>
                <c:pt idx="1">
                  <c:v>48.09</c:v>
                </c:pt>
                <c:pt idx="2">
                  <c:v>48.75</c:v>
                </c:pt>
                <c:pt idx="3">
                  <c:v>49.16</c:v>
                </c:pt>
                <c:pt idx="4">
                  <c:v>50.16</c:v>
                </c:pt>
              </c:numCache>
            </c:numRef>
          </c:val>
          <c:extLst xmlns:c16r2="http://schemas.microsoft.com/office/drawing/2015/06/chart">
            <c:ext xmlns:c16="http://schemas.microsoft.com/office/drawing/2014/chart" uri="{C3380CC4-5D6E-409C-BE32-E72D297353CC}">
              <c16:uniqueId val="{00000000-80FA-42E4-816E-5C6BE74B59C0}"/>
            </c:ext>
          </c:extLst>
        </c:ser>
        <c:dLbls>
          <c:showLegendKey val="0"/>
          <c:showVal val="0"/>
          <c:showCatName val="0"/>
          <c:showSerName val="0"/>
          <c:showPercent val="0"/>
          <c:showBubbleSize val="0"/>
        </c:dLbls>
        <c:gapWidth val="150"/>
        <c:axId val="224520600"/>
        <c:axId val="224518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46.27</c:v>
                </c:pt>
                <c:pt idx="1">
                  <c:v>46.88</c:v>
                </c:pt>
                <c:pt idx="2">
                  <c:v>46.94</c:v>
                </c:pt>
                <c:pt idx="3">
                  <c:v>47.62</c:v>
                </c:pt>
                <c:pt idx="4">
                  <c:v>48.55</c:v>
                </c:pt>
              </c:numCache>
            </c:numRef>
          </c:val>
          <c:smooth val="0"/>
          <c:extLst xmlns:c16r2="http://schemas.microsoft.com/office/drawing/2015/06/chart">
            <c:ext xmlns:c16="http://schemas.microsoft.com/office/drawing/2014/chart" uri="{C3380CC4-5D6E-409C-BE32-E72D297353CC}">
              <c16:uniqueId val="{00000001-80FA-42E4-816E-5C6BE74B59C0}"/>
            </c:ext>
          </c:extLst>
        </c:ser>
        <c:dLbls>
          <c:showLegendKey val="0"/>
          <c:showVal val="0"/>
          <c:showCatName val="0"/>
          <c:showSerName val="0"/>
          <c:showPercent val="0"/>
          <c:showBubbleSize val="0"/>
        </c:dLbls>
        <c:marker val="1"/>
        <c:smooth val="0"/>
        <c:axId val="224520600"/>
        <c:axId val="224518640"/>
      </c:lineChart>
      <c:dateAx>
        <c:axId val="224520600"/>
        <c:scaling>
          <c:orientation val="minMax"/>
        </c:scaling>
        <c:delete val="1"/>
        <c:axPos val="b"/>
        <c:numFmt formatCode="&quot;H&quot;yy" sourceLinked="1"/>
        <c:majorTickMark val="none"/>
        <c:minorTickMark val="none"/>
        <c:tickLblPos val="none"/>
        <c:crossAx val="224518640"/>
        <c:crosses val="autoZero"/>
        <c:auto val="1"/>
        <c:lblOffset val="100"/>
        <c:baseTimeUnit val="years"/>
      </c:dateAx>
      <c:valAx>
        <c:axId val="224518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520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8.1199999999999992</c:v>
                </c:pt>
                <c:pt idx="1">
                  <c:v>9.6</c:v>
                </c:pt>
                <c:pt idx="2">
                  <c:v>15.84</c:v>
                </c:pt>
                <c:pt idx="3">
                  <c:v>17.739999999999998</c:v>
                </c:pt>
                <c:pt idx="4">
                  <c:v>20.82</c:v>
                </c:pt>
              </c:numCache>
            </c:numRef>
          </c:val>
          <c:extLst xmlns:c16r2="http://schemas.microsoft.com/office/drawing/2015/06/chart">
            <c:ext xmlns:c16="http://schemas.microsoft.com/office/drawing/2014/chart" uri="{C3380CC4-5D6E-409C-BE32-E72D297353CC}">
              <c16:uniqueId val="{00000000-4BDE-49A1-9221-8EBA3FDB6B3E}"/>
            </c:ext>
          </c:extLst>
        </c:ser>
        <c:dLbls>
          <c:showLegendKey val="0"/>
          <c:showVal val="0"/>
          <c:showCatName val="0"/>
          <c:showSerName val="0"/>
          <c:showPercent val="0"/>
          <c:showBubbleSize val="0"/>
        </c:dLbls>
        <c:gapWidth val="150"/>
        <c:axId val="225161536"/>
        <c:axId val="225165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10.93</c:v>
                </c:pt>
                <c:pt idx="1">
                  <c:v>13.39</c:v>
                </c:pt>
                <c:pt idx="2">
                  <c:v>14.48</c:v>
                </c:pt>
                <c:pt idx="3">
                  <c:v>16.27</c:v>
                </c:pt>
                <c:pt idx="4">
                  <c:v>17.11</c:v>
                </c:pt>
              </c:numCache>
            </c:numRef>
          </c:val>
          <c:smooth val="0"/>
          <c:extLst xmlns:c16r2="http://schemas.microsoft.com/office/drawing/2015/06/chart">
            <c:ext xmlns:c16="http://schemas.microsoft.com/office/drawing/2014/chart" uri="{C3380CC4-5D6E-409C-BE32-E72D297353CC}">
              <c16:uniqueId val="{00000001-4BDE-49A1-9221-8EBA3FDB6B3E}"/>
            </c:ext>
          </c:extLst>
        </c:ser>
        <c:dLbls>
          <c:showLegendKey val="0"/>
          <c:showVal val="0"/>
          <c:showCatName val="0"/>
          <c:showSerName val="0"/>
          <c:showPercent val="0"/>
          <c:showBubbleSize val="0"/>
        </c:dLbls>
        <c:marker val="1"/>
        <c:smooth val="0"/>
        <c:axId val="225161536"/>
        <c:axId val="225165848"/>
      </c:lineChart>
      <c:dateAx>
        <c:axId val="225161536"/>
        <c:scaling>
          <c:orientation val="minMax"/>
        </c:scaling>
        <c:delete val="1"/>
        <c:axPos val="b"/>
        <c:numFmt formatCode="&quot;H&quot;yy" sourceLinked="1"/>
        <c:majorTickMark val="none"/>
        <c:minorTickMark val="none"/>
        <c:tickLblPos val="none"/>
        <c:crossAx val="225165848"/>
        <c:crosses val="autoZero"/>
        <c:auto val="1"/>
        <c:lblOffset val="100"/>
        <c:baseTimeUnit val="years"/>
      </c:dateAx>
      <c:valAx>
        <c:axId val="225165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16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8E6-4AFA-B3A1-BB3EA17B0B91}"/>
            </c:ext>
          </c:extLst>
        </c:ser>
        <c:dLbls>
          <c:showLegendKey val="0"/>
          <c:showVal val="0"/>
          <c:showCatName val="0"/>
          <c:showSerName val="0"/>
          <c:showPercent val="0"/>
          <c:showBubbleSize val="0"/>
        </c:dLbls>
        <c:gapWidth val="150"/>
        <c:axId val="225162320"/>
        <c:axId val="225159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0.54</c:v>
                </c:pt>
                <c:pt idx="1">
                  <c:v>0.68</c:v>
                </c:pt>
                <c:pt idx="2">
                  <c:v>1</c:v>
                </c:pt>
                <c:pt idx="3">
                  <c:v>1.03</c:v>
                </c:pt>
                <c:pt idx="4">
                  <c:v>0.78</c:v>
                </c:pt>
              </c:numCache>
            </c:numRef>
          </c:val>
          <c:smooth val="0"/>
          <c:extLst xmlns:c16r2="http://schemas.microsoft.com/office/drawing/2015/06/chart">
            <c:ext xmlns:c16="http://schemas.microsoft.com/office/drawing/2014/chart" uri="{C3380CC4-5D6E-409C-BE32-E72D297353CC}">
              <c16:uniqueId val="{00000001-28E6-4AFA-B3A1-BB3EA17B0B91}"/>
            </c:ext>
          </c:extLst>
        </c:ser>
        <c:dLbls>
          <c:showLegendKey val="0"/>
          <c:showVal val="0"/>
          <c:showCatName val="0"/>
          <c:showSerName val="0"/>
          <c:showPercent val="0"/>
          <c:showBubbleSize val="0"/>
        </c:dLbls>
        <c:marker val="1"/>
        <c:smooth val="0"/>
        <c:axId val="225162320"/>
        <c:axId val="225159576"/>
      </c:lineChart>
      <c:dateAx>
        <c:axId val="225162320"/>
        <c:scaling>
          <c:orientation val="minMax"/>
        </c:scaling>
        <c:delete val="1"/>
        <c:axPos val="b"/>
        <c:numFmt formatCode="&quot;H&quot;yy" sourceLinked="1"/>
        <c:majorTickMark val="none"/>
        <c:minorTickMark val="none"/>
        <c:tickLblPos val="none"/>
        <c:crossAx val="225159576"/>
        <c:crosses val="autoZero"/>
        <c:auto val="1"/>
        <c:lblOffset val="100"/>
        <c:baseTimeUnit val="years"/>
      </c:dateAx>
      <c:valAx>
        <c:axId val="2251595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5162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1886.79</c:v>
                </c:pt>
                <c:pt idx="1">
                  <c:v>2276.2600000000002</c:v>
                </c:pt>
                <c:pt idx="2">
                  <c:v>1792.56</c:v>
                </c:pt>
                <c:pt idx="3">
                  <c:v>1564.21</c:v>
                </c:pt>
                <c:pt idx="4">
                  <c:v>1795.97</c:v>
                </c:pt>
              </c:numCache>
            </c:numRef>
          </c:val>
          <c:extLst xmlns:c16r2="http://schemas.microsoft.com/office/drawing/2015/06/chart">
            <c:ext xmlns:c16="http://schemas.microsoft.com/office/drawing/2014/chart" uri="{C3380CC4-5D6E-409C-BE32-E72D297353CC}">
              <c16:uniqueId val="{00000000-4CFB-49EB-B0A8-A2499A5D892E}"/>
            </c:ext>
          </c:extLst>
        </c:ser>
        <c:dLbls>
          <c:showLegendKey val="0"/>
          <c:showVal val="0"/>
          <c:showCatName val="0"/>
          <c:showSerName val="0"/>
          <c:showPercent val="0"/>
          <c:showBubbleSize val="0"/>
        </c:dLbls>
        <c:gapWidth val="150"/>
        <c:axId val="225162712"/>
        <c:axId val="225166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346.59</c:v>
                </c:pt>
                <c:pt idx="1">
                  <c:v>357.82</c:v>
                </c:pt>
                <c:pt idx="2">
                  <c:v>355.5</c:v>
                </c:pt>
                <c:pt idx="3">
                  <c:v>349.83</c:v>
                </c:pt>
                <c:pt idx="4">
                  <c:v>360.86</c:v>
                </c:pt>
              </c:numCache>
            </c:numRef>
          </c:val>
          <c:smooth val="0"/>
          <c:extLst xmlns:c16r2="http://schemas.microsoft.com/office/drawing/2015/06/chart">
            <c:ext xmlns:c16="http://schemas.microsoft.com/office/drawing/2014/chart" uri="{C3380CC4-5D6E-409C-BE32-E72D297353CC}">
              <c16:uniqueId val="{00000001-4CFB-49EB-B0A8-A2499A5D892E}"/>
            </c:ext>
          </c:extLst>
        </c:ser>
        <c:dLbls>
          <c:showLegendKey val="0"/>
          <c:showVal val="0"/>
          <c:showCatName val="0"/>
          <c:showSerName val="0"/>
          <c:showPercent val="0"/>
          <c:showBubbleSize val="0"/>
        </c:dLbls>
        <c:marker val="1"/>
        <c:smooth val="0"/>
        <c:axId val="225162712"/>
        <c:axId val="225166240"/>
      </c:lineChart>
      <c:dateAx>
        <c:axId val="225162712"/>
        <c:scaling>
          <c:orientation val="minMax"/>
        </c:scaling>
        <c:delete val="1"/>
        <c:axPos val="b"/>
        <c:numFmt formatCode="&quot;H&quot;yy" sourceLinked="1"/>
        <c:majorTickMark val="none"/>
        <c:minorTickMark val="none"/>
        <c:tickLblPos val="none"/>
        <c:crossAx val="225166240"/>
        <c:crosses val="autoZero"/>
        <c:auto val="1"/>
        <c:lblOffset val="100"/>
        <c:baseTimeUnit val="years"/>
      </c:dateAx>
      <c:valAx>
        <c:axId val="2251662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5162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28.44</c:v>
                </c:pt>
                <c:pt idx="1">
                  <c:v>21.66</c:v>
                </c:pt>
                <c:pt idx="2">
                  <c:v>15.78</c:v>
                </c:pt>
                <c:pt idx="3">
                  <c:v>13.16</c:v>
                </c:pt>
                <c:pt idx="4">
                  <c:v>12.11</c:v>
                </c:pt>
              </c:numCache>
            </c:numRef>
          </c:val>
          <c:extLst xmlns:c16r2="http://schemas.microsoft.com/office/drawing/2015/06/chart">
            <c:ext xmlns:c16="http://schemas.microsoft.com/office/drawing/2014/chart" uri="{C3380CC4-5D6E-409C-BE32-E72D297353CC}">
              <c16:uniqueId val="{00000000-79B8-49F6-8B1C-8F5E398458F0}"/>
            </c:ext>
          </c:extLst>
        </c:ser>
        <c:dLbls>
          <c:showLegendKey val="0"/>
          <c:showVal val="0"/>
          <c:showCatName val="0"/>
          <c:showSerName val="0"/>
          <c:showPercent val="0"/>
          <c:showBubbleSize val="0"/>
        </c:dLbls>
        <c:gapWidth val="150"/>
        <c:axId val="225158792"/>
        <c:axId val="22515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312.02999999999997</c:v>
                </c:pt>
                <c:pt idx="1">
                  <c:v>307.45999999999998</c:v>
                </c:pt>
                <c:pt idx="2">
                  <c:v>312.58</c:v>
                </c:pt>
                <c:pt idx="3">
                  <c:v>314.87</c:v>
                </c:pt>
                <c:pt idx="4">
                  <c:v>309.27999999999997</c:v>
                </c:pt>
              </c:numCache>
            </c:numRef>
          </c:val>
          <c:smooth val="0"/>
          <c:extLst xmlns:c16r2="http://schemas.microsoft.com/office/drawing/2015/06/chart">
            <c:ext xmlns:c16="http://schemas.microsoft.com/office/drawing/2014/chart" uri="{C3380CC4-5D6E-409C-BE32-E72D297353CC}">
              <c16:uniqueId val="{00000001-79B8-49F6-8B1C-8F5E398458F0}"/>
            </c:ext>
          </c:extLst>
        </c:ser>
        <c:dLbls>
          <c:showLegendKey val="0"/>
          <c:showVal val="0"/>
          <c:showCatName val="0"/>
          <c:showSerName val="0"/>
          <c:showPercent val="0"/>
          <c:showBubbleSize val="0"/>
        </c:dLbls>
        <c:marker val="1"/>
        <c:smooth val="0"/>
        <c:axId val="225158792"/>
        <c:axId val="225159184"/>
      </c:lineChart>
      <c:dateAx>
        <c:axId val="225158792"/>
        <c:scaling>
          <c:orientation val="minMax"/>
        </c:scaling>
        <c:delete val="1"/>
        <c:axPos val="b"/>
        <c:numFmt formatCode="&quot;H&quot;yy" sourceLinked="1"/>
        <c:majorTickMark val="none"/>
        <c:minorTickMark val="none"/>
        <c:tickLblPos val="none"/>
        <c:crossAx val="225159184"/>
        <c:crosses val="autoZero"/>
        <c:auto val="1"/>
        <c:lblOffset val="100"/>
        <c:baseTimeUnit val="years"/>
      </c:dateAx>
      <c:valAx>
        <c:axId val="2251591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5158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86.18</c:v>
                </c:pt>
                <c:pt idx="1">
                  <c:v>87.11</c:v>
                </c:pt>
                <c:pt idx="2">
                  <c:v>85.87</c:v>
                </c:pt>
                <c:pt idx="3">
                  <c:v>85.5</c:v>
                </c:pt>
                <c:pt idx="4">
                  <c:v>85.48</c:v>
                </c:pt>
              </c:numCache>
            </c:numRef>
          </c:val>
          <c:extLst xmlns:c16r2="http://schemas.microsoft.com/office/drawing/2015/06/chart">
            <c:ext xmlns:c16="http://schemas.microsoft.com/office/drawing/2014/chart" uri="{C3380CC4-5D6E-409C-BE32-E72D297353CC}">
              <c16:uniqueId val="{00000000-EEEA-4859-9527-752FC6A7097B}"/>
            </c:ext>
          </c:extLst>
        </c:ser>
        <c:dLbls>
          <c:showLegendKey val="0"/>
          <c:showVal val="0"/>
          <c:showCatName val="0"/>
          <c:showSerName val="0"/>
          <c:showPercent val="0"/>
          <c:showBubbleSize val="0"/>
        </c:dLbls>
        <c:gapWidth val="150"/>
        <c:axId val="225160360"/>
        <c:axId val="225160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105.71</c:v>
                </c:pt>
                <c:pt idx="1">
                  <c:v>106.01</c:v>
                </c:pt>
                <c:pt idx="2">
                  <c:v>104.57</c:v>
                </c:pt>
                <c:pt idx="3">
                  <c:v>103.54</c:v>
                </c:pt>
                <c:pt idx="4">
                  <c:v>103.32</c:v>
                </c:pt>
              </c:numCache>
            </c:numRef>
          </c:val>
          <c:smooth val="0"/>
          <c:extLst xmlns:c16r2="http://schemas.microsoft.com/office/drawing/2015/06/chart">
            <c:ext xmlns:c16="http://schemas.microsoft.com/office/drawing/2014/chart" uri="{C3380CC4-5D6E-409C-BE32-E72D297353CC}">
              <c16:uniqueId val="{00000001-EEEA-4859-9527-752FC6A7097B}"/>
            </c:ext>
          </c:extLst>
        </c:ser>
        <c:dLbls>
          <c:showLegendKey val="0"/>
          <c:showVal val="0"/>
          <c:showCatName val="0"/>
          <c:showSerName val="0"/>
          <c:showPercent val="0"/>
          <c:showBubbleSize val="0"/>
        </c:dLbls>
        <c:marker val="1"/>
        <c:smooth val="0"/>
        <c:axId val="225160360"/>
        <c:axId val="225160752"/>
      </c:lineChart>
      <c:dateAx>
        <c:axId val="225160360"/>
        <c:scaling>
          <c:orientation val="minMax"/>
        </c:scaling>
        <c:delete val="1"/>
        <c:axPos val="b"/>
        <c:numFmt formatCode="&quot;H&quot;yy" sourceLinked="1"/>
        <c:majorTickMark val="none"/>
        <c:minorTickMark val="none"/>
        <c:tickLblPos val="none"/>
        <c:crossAx val="225160752"/>
        <c:crosses val="autoZero"/>
        <c:auto val="1"/>
        <c:lblOffset val="100"/>
        <c:baseTimeUnit val="years"/>
      </c:dateAx>
      <c:valAx>
        <c:axId val="225160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160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160.66</c:v>
                </c:pt>
                <c:pt idx="1">
                  <c:v>159.18</c:v>
                </c:pt>
                <c:pt idx="2">
                  <c:v>161.13999999999999</c:v>
                </c:pt>
                <c:pt idx="3">
                  <c:v>161.56</c:v>
                </c:pt>
                <c:pt idx="4">
                  <c:v>161.5</c:v>
                </c:pt>
              </c:numCache>
            </c:numRef>
          </c:val>
          <c:extLst xmlns:c16r2="http://schemas.microsoft.com/office/drawing/2015/06/chart">
            <c:ext xmlns:c16="http://schemas.microsoft.com/office/drawing/2014/chart" uri="{C3380CC4-5D6E-409C-BE32-E72D297353CC}">
              <c16:uniqueId val="{00000000-6420-46A0-9885-6B0096B276EB}"/>
            </c:ext>
          </c:extLst>
        </c:ser>
        <c:dLbls>
          <c:showLegendKey val="0"/>
          <c:showVal val="0"/>
          <c:showCatName val="0"/>
          <c:showSerName val="0"/>
          <c:showPercent val="0"/>
          <c:showBubbleSize val="0"/>
        </c:dLbls>
        <c:gapWidth val="150"/>
        <c:axId val="225458816"/>
        <c:axId val="225455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162.15</c:v>
                </c:pt>
                <c:pt idx="1">
                  <c:v>162.24</c:v>
                </c:pt>
                <c:pt idx="2">
                  <c:v>165.47</c:v>
                </c:pt>
                <c:pt idx="3">
                  <c:v>167.46</c:v>
                </c:pt>
                <c:pt idx="4">
                  <c:v>168.56</c:v>
                </c:pt>
              </c:numCache>
            </c:numRef>
          </c:val>
          <c:smooth val="0"/>
          <c:extLst xmlns:c16r2="http://schemas.microsoft.com/office/drawing/2015/06/chart">
            <c:ext xmlns:c16="http://schemas.microsoft.com/office/drawing/2014/chart" uri="{C3380CC4-5D6E-409C-BE32-E72D297353CC}">
              <c16:uniqueId val="{00000001-6420-46A0-9885-6B0096B276EB}"/>
            </c:ext>
          </c:extLst>
        </c:ser>
        <c:dLbls>
          <c:showLegendKey val="0"/>
          <c:showVal val="0"/>
          <c:showCatName val="0"/>
          <c:showSerName val="0"/>
          <c:showPercent val="0"/>
          <c:showBubbleSize val="0"/>
        </c:dLbls>
        <c:marker val="1"/>
        <c:smooth val="0"/>
        <c:axId val="225458816"/>
        <c:axId val="225455288"/>
      </c:lineChart>
      <c:dateAx>
        <c:axId val="225458816"/>
        <c:scaling>
          <c:orientation val="minMax"/>
        </c:scaling>
        <c:delete val="1"/>
        <c:axPos val="b"/>
        <c:numFmt formatCode="&quot;H&quot;yy" sourceLinked="1"/>
        <c:majorTickMark val="none"/>
        <c:minorTickMark val="none"/>
        <c:tickLblPos val="none"/>
        <c:crossAx val="225455288"/>
        <c:crosses val="autoZero"/>
        <c:auto val="1"/>
        <c:lblOffset val="100"/>
        <c:baseTimeUnit val="years"/>
      </c:dateAx>
      <c:valAx>
        <c:axId val="225455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458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O7"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京都府　京田辺市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A4</v>
      </c>
      <c r="X8" s="83"/>
      <c r="Y8" s="83"/>
      <c r="Z8" s="83"/>
      <c r="AA8" s="83"/>
      <c r="AB8" s="83"/>
      <c r="AC8" s="83"/>
      <c r="AD8" s="83" t="str">
        <f>データ!$M$6</f>
        <v>自治体職員</v>
      </c>
      <c r="AE8" s="83"/>
      <c r="AF8" s="83"/>
      <c r="AG8" s="83"/>
      <c r="AH8" s="83"/>
      <c r="AI8" s="83"/>
      <c r="AJ8" s="83"/>
      <c r="AK8" s="4"/>
      <c r="AL8" s="71">
        <f>データ!$R$6</f>
        <v>70269</v>
      </c>
      <c r="AM8" s="71"/>
      <c r="AN8" s="71"/>
      <c r="AO8" s="71"/>
      <c r="AP8" s="71"/>
      <c r="AQ8" s="71"/>
      <c r="AR8" s="71"/>
      <c r="AS8" s="71"/>
      <c r="AT8" s="67">
        <f>データ!$S$6</f>
        <v>42.92</v>
      </c>
      <c r="AU8" s="68"/>
      <c r="AV8" s="68"/>
      <c r="AW8" s="68"/>
      <c r="AX8" s="68"/>
      <c r="AY8" s="68"/>
      <c r="AZ8" s="68"/>
      <c r="BA8" s="68"/>
      <c r="BB8" s="70">
        <f>データ!$T$6</f>
        <v>1637.21</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93.86</v>
      </c>
      <c r="J10" s="68"/>
      <c r="K10" s="68"/>
      <c r="L10" s="68"/>
      <c r="M10" s="68"/>
      <c r="N10" s="68"/>
      <c r="O10" s="69"/>
      <c r="P10" s="70">
        <f>データ!$P$6</f>
        <v>99.54</v>
      </c>
      <c r="Q10" s="70"/>
      <c r="R10" s="70"/>
      <c r="S10" s="70"/>
      <c r="T10" s="70"/>
      <c r="U10" s="70"/>
      <c r="V10" s="70"/>
      <c r="W10" s="71">
        <f>データ!$Q$6</f>
        <v>2293</v>
      </c>
      <c r="X10" s="71"/>
      <c r="Y10" s="71"/>
      <c r="Z10" s="71"/>
      <c r="AA10" s="71"/>
      <c r="AB10" s="71"/>
      <c r="AC10" s="71"/>
      <c r="AD10" s="2"/>
      <c r="AE10" s="2"/>
      <c r="AF10" s="2"/>
      <c r="AG10" s="2"/>
      <c r="AH10" s="4"/>
      <c r="AI10" s="4"/>
      <c r="AJ10" s="4"/>
      <c r="AK10" s="4"/>
      <c r="AL10" s="71">
        <f>データ!$U$6</f>
        <v>69856</v>
      </c>
      <c r="AM10" s="71"/>
      <c r="AN10" s="71"/>
      <c r="AO10" s="71"/>
      <c r="AP10" s="71"/>
      <c r="AQ10" s="71"/>
      <c r="AR10" s="71"/>
      <c r="AS10" s="71"/>
      <c r="AT10" s="67">
        <f>データ!$V$6</f>
        <v>14.7</v>
      </c>
      <c r="AU10" s="68"/>
      <c r="AV10" s="68"/>
      <c r="AW10" s="68"/>
      <c r="AX10" s="68"/>
      <c r="AY10" s="68"/>
      <c r="AZ10" s="68"/>
      <c r="BA10" s="68"/>
      <c r="BB10" s="70">
        <f>データ!$W$6</f>
        <v>4752.1099999999997</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95" t="s">
        <v>111</v>
      </c>
      <c r="BM16" s="96"/>
      <c r="BN16" s="96"/>
      <c r="BO16" s="96"/>
      <c r="BP16" s="96"/>
      <c r="BQ16" s="96"/>
      <c r="BR16" s="96"/>
      <c r="BS16" s="96"/>
      <c r="BT16" s="96"/>
      <c r="BU16" s="96"/>
      <c r="BV16" s="96"/>
      <c r="BW16" s="96"/>
      <c r="BX16" s="96"/>
      <c r="BY16" s="96"/>
      <c r="BZ16" s="97"/>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95"/>
      <c r="BM17" s="96"/>
      <c r="BN17" s="96"/>
      <c r="BO17" s="96"/>
      <c r="BP17" s="96"/>
      <c r="BQ17" s="96"/>
      <c r="BR17" s="96"/>
      <c r="BS17" s="96"/>
      <c r="BT17" s="96"/>
      <c r="BU17" s="96"/>
      <c r="BV17" s="96"/>
      <c r="BW17" s="96"/>
      <c r="BX17" s="96"/>
      <c r="BY17" s="96"/>
      <c r="BZ17" s="97"/>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95"/>
      <c r="BM18" s="96"/>
      <c r="BN18" s="96"/>
      <c r="BO18" s="96"/>
      <c r="BP18" s="96"/>
      <c r="BQ18" s="96"/>
      <c r="BR18" s="96"/>
      <c r="BS18" s="96"/>
      <c r="BT18" s="96"/>
      <c r="BU18" s="96"/>
      <c r="BV18" s="96"/>
      <c r="BW18" s="96"/>
      <c r="BX18" s="96"/>
      <c r="BY18" s="96"/>
      <c r="BZ18" s="97"/>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95"/>
      <c r="BM19" s="96"/>
      <c r="BN19" s="96"/>
      <c r="BO19" s="96"/>
      <c r="BP19" s="96"/>
      <c r="BQ19" s="96"/>
      <c r="BR19" s="96"/>
      <c r="BS19" s="96"/>
      <c r="BT19" s="96"/>
      <c r="BU19" s="96"/>
      <c r="BV19" s="96"/>
      <c r="BW19" s="96"/>
      <c r="BX19" s="96"/>
      <c r="BY19" s="96"/>
      <c r="BZ19" s="97"/>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95"/>
      <c r="BM20" s="96"/>
      <c r="BN20" s="96"/>
      <c r="BO20" s="96"/>
      <c r="BP20" s="96"/>
      <c r="BQ20" s="96"/>
      <c r="BR20" s="96"/>
      <c r="BS20" s="96"/>
      <c r="BT20" s="96"/>
      <c r="BU20" s="96"/>
      <c r="BV20" s="96"/>
      <c r="BW20" s="96"/>
      <c r="BX20" s="96"/>
      <c r="BY20" s="96"/>
      <c r="BZ20" s="97"/>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95"/>
      <c r="BM21" s="96"/>
      <c r="BN21" s="96"/>
      <c r="BO21" s="96"/>
      <c r="BP21" s="96"/>
      <c r="BQ21" s="96"/>
      <c r="BR21" s="96"/>
      <c r="BS21" s="96"/>
      <c r="BT21" s="96"/>
      <c r="BU21" s="96"/>
      <c r="BV21" s="96"/>
      <c r="BW21" s="96"/>
      <c r="BX21" s="96"/>
      <c r="BY21" s="96"/>
      <c r="BZ21" s="97"/>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95"/>
      <c r="BM22" s="96"/>
      <c r="BN22" s="96"/>
      <c r="BO22" s="96"/>
      <c r="BP22" s="96"/>
      <c r="BQ22" s="96"/>
      <c r="BR22" s="96"/>
      <c r="BS22" s="96"/>
      <c r="BT22" s="96"/>
      <c r="BU22" s="96"/>
      <c r="BV22" s="96"/>
      <c r="BW22" s="96"/>
      <c r="BX22" s="96"/>
      <c r="BY22" s="96"/>
      <c r="BZ22" s="97"/>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95"/>
      <c r="BM23" s="96"/>
      <c r="BN23" s="96"/>
      <c r="BO23" s="96"/>
      <c r="BP23" s="96"/>
      <c r="BQ23" s="96"/>
      <c r="BR23" s="96"/>
      <c r="BS23" s="96"/>
      <c r="BT23" s="96"/>
      <c r="BU23" s="96"/>
      <c r="BV23" s="96"/>
      <c r="BW23" s="96"/>
      <c r="BX23" s="96"/>
      <c r="BY23" s="96"/>
      <c r="BZ23" s="97"/>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95"/>
      <c r="BM24" s="96"/>
      <c r="BN24" s="96"/>
      <c r="BO24" s="96"/>
      <c r="BP24" s="96"/>
      <c r="BQ24" s="96"/>
      <c r="BR24" s="96"/>
      <c r="BS24" s="96"/>
      <c r="BT24" s="96"/>
      <c r="BU24" s="96"/>
      <c r="BV24" s="96"/>
      <c r="BW24" s="96"/>
      <c r="BX24" s="96"/>
      <c r="BY24" s="96"/>
      <c r="BZ24" s="97"/>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95"/>
      <c r="BM25" s="96"/>
      <c r="BN25" s="96"/>
      <c r="BO25" s="96"/>
      <c r="BP25" s="96"/>
      <c r="BQ25" s="96"/>
      <c r="BR25" s="96"/>
      <c r="BS25" s="96"/>
      <c r="BT25" s="96"/>
      <c r="BU25" s="96"/>
      <c r="BV25" s="96"/>
      <c r="BW25" s="96"/>
      <c r="BX25" s="96"/>
      <c r="BY25" s="96"/>
      <c r="BZ25" s="97"/>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95"/>
      <c r="BM26" s="96"/>
      <c r="BN26" s="96"/>
      <c r="BO26" s="96"/>
      <c r="BP26" s="96"/>
      <c r="BQ26" s="96"/>
      <c r="BR26" s="96"/>
      <c r="BS26" s="96"/>
      <c r="BT26" s="96"/>
      <c r="BU26" s="96"/>
      <c r="BV26" s="96"/>
      <c r="BW26" s="96"/>
      <c r="BX26" s="96"/>
      <c r="BY26" s="96"/>
      <c r="BZ26" s="97"/>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95"/>
      <c r="BM27" s="96"/>
      <c r="BN27" s="96"/>
      <c r="BO27" s="96"/>
      <c r="BP27" s="96"/>
      <c r="BQ27" s="96"/>
      <c r="BR27" s="96"/>
      <c r="BS27" s="96"/>
      <c r="BT27" s="96"/>
      <c r="BU27" s="96"/>
      <c r="BV27" s="96"/>
      <c r="BW27" s="96"/>
      <c r="BX27" s="96"/>
      <c r="BY27" s="96"/>
      <c r="BZ27" s="97"/>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95"/>
      <c r="BM28" s="96"/>
      <c r="BN28" s="96"/>
      <c r="BO28" s="96"/>
      <c r="BP28" s="96"/>
      <c r="BQ28" s="96"/>
      <c r="BR28" s="96"/>
      <c r="BS28" s="96"/>
      <c r="BT28" s="96"/>
      <c r="BU28" s="96"/>
      <c r="BV28" s="96"/>
      <c r="BW28" s="96"/>
      <c r="BX28" s="96"/>
      <c r="BY28" s="96"/>
      <c r="BZ28" s="97"/>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95"/>
      <c r="BM29" s="96"/>
      <c r="BN29" s="96"/>
      <c r="BO29" s="96"/>
      <c r="BP29" s="96"/>
      <c r="BQ29" s="96"/>
      <c r="BR29" s="96"/>
      <c r="BS29" s="96"/>
      <c r="BT29" s="96"/>
      <c r="BU29" s="96"/>
      <c r="BV29" s="96"/>
      <c r="BW29" s="96"/>
      <c r="BX29" s="96"/>
      <c r="BY29" s="96"/>
      <c r="BZ29" s="97"/>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95"/>
      <c r="BM30" s="96"/>
      <c r="BN30" s="96"/>
      <c r="BO30" s="96"/>
      <c r="BP30" s="96"/>
      <c r="BQ30" s="96"/>
      <c r="BR30" s="96"/>
      <c r="BS30" s="96"/>
      <c r="BT30" s="96"/>
      <c r="BU30" s="96"/>
      <c r="BV30" s="96"/>
      <c r="BW30" s="96"/>
      <c r="BX30" s="96"/>
      <c r="BY30" s="96"/>
      <c r="BZ30" s="97"/>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95"/>
      <c r="BM31" s="96"/>
      <c r="BN31" s="96"/>
      <c r="BO31" s="96"/>
      <c r="BP31" s="96"/>
      <c r="BQ31" s="96"/>
      <c r="BR31" s="96"/>
      <c r="BS31" s="96"/>
      <c r="BT31" s="96"/>
      <c r="BU31" s="96"/>
      <c r="BV31" s="96"/>
      <c r="BW31" s="96"/>
      <c r="BX31" s="96"/>
      <c r="BY31" s="96"/>
      <c r="BZ31" s="97"/>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95"/>
      <c r="BM32" s="96"/>
      <c r="BN32" s="96"/>
      <c r="BO32" s="96"/>
      <c r="BP32" s="96"/>
      <c r="BQ32" s="96"/>
      <c r="BR32" s="96"/>
      <c r="BS32" s="96"/>
      <c r="BT32" s="96"/>
      <c r="BU32" s="96"/>
      <c r="BV32" s="96"/>
      <c r="BW32" s="96"/>
      <c r="BX32" s="96"/>
      <c r="BY32" s="96"/>
      <c r="BZ32" s="97"/>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95"/>
      <c r="BM33" s="96"/>
      <c r="BN33" s="96"/>
      <c r="BO33" s="96"/>
      <c r="BP33" s="96"/>
      <c r="BQ33" s="96"/>
      <c r="BR33" s="96"/>
      <c r="BS33" s="96"/>
      <c r="BT33" s="96"/>
      <c r="BU33" s="96"/>
      <c r="BV33" s="96"/>
      <c r="BW33" s="96"/>
      <c r="BX33" s="96"/>
      <c r="BY33" s="96"/>
      <c r="BZ33" s="97"/>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95"/>
      <c r="BM34" s="96"/>
      <c r="BN34" s="96"/>
      <c r="BO34" s="96"/>
      <c r="BP34" s="96"/>
      <c r="BQ34" s="96"/>
      <c r="BR34" s="96"/>
      <c r="BS34" s="96"/>
      <c r="BT34" s="96"/>
      <c r="BU34" s="96"/>
      <c r="BV34" s="96"/>
      <c r="BW34" s="96"/>
      <c r="BX34" s="96"/>
      <c r="BY34" s="96"/>
      <c r="BZ34" s="97"/>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95"/>
      <c r="BM35" s="96"/>
      <c r="BN35" s="96"/>
      <c r="BO35" s="96"/>
      <c r="BP35" s="96"/>
      <c r="BQ35" s="96"/>
      <c r="BR35" s="96"/>
      <c r="BS35" s="96"/>
      <c r="BT35" s="96"/>
      <c r="BU35" s="96"/>
      <c r="BV35" s="96"/>
      <c r="BW35" s="96"/>
      <c r="BX35" s="96"/>
      <c r="BY35" s="96"/>
      <c r="BZ35" s="97"/>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95"/>
      <c r="BM36" s="96"/>
      <c r="BN36" s="96"/>
      <c r="BO36" s="96"/>
      <c r="BP36" s="96"/>
      <c r="BQ36" s="96"/>
      <c r="BR36" s="96"/>
      <c r="BS36" s="96"/>
      <c r="BT36" s="96"/>
      <c r="BU36" s="96"/>
      <c r="BV36" s="96"/>
      <c r="BW36" s="96"/>
      <c r="BX36" s="96"/>
      <c r="BY36" s="96"/>
      <c r="BZ36" s="97"/>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95"/>
      <c r="BM37" s="96"/>
      <c r="BN37" s="96"/>
      <c r="BO37" s="96"/>
      <c r="BP37" s="96"/>
      <c r="BQ37" s="96"/>
      <c r="BR37" s="96"/>
      <c r="BS37" s="96"/>
      <c r="BT37" s="96"/>
      <c r="BU37" s="96"/>
      <c r="BV37" s="96"/>
      <c r="BW37" s="96"/>
      <c r="BX37" s="96"/>
      <c r="BY37" s="96"/>
      <c r="BZ37" s="97"/>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95"/>
      <c r="BM38" s="96"/>
      <c r="BN38" s="96"/>
      <c r="BO38" s="96"/>
      <c r="BP38" s="96"/>
      <c r="BQ38" s="96"/>
      <c r="BR38" s="96"/>
      <c r="BS38" s="96"/>
      <c r="BT38" s="96"/>
      <c r="BU38" s="96"/>
      <c r="BV38" s="96"/>
      <c r="BW38" s="96"/>
      <c r="BX38" s="96"/>
      <c r="BY38" s="96"/>
      <c r="BZ38" s="97"/>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95"/>
      <c r="BM39" s="96"/>
      <c r="BN39" s="96"/>
      <c r="BO39" s="96"/>
      <c r="BP39" s="96"/>
      <c r="BQ39" s="96"/>
      <c r="BR39" s="96"/>
      <c r="BS39" s="96"/>
      <c r="BT39" s="96"/>
      <c r="BU39" s="96"/>
      <c r="BV39" s="96"/>
      <c r="BW39" s="96"/>
      <c r="BX39" s="96"/>
      <c r="BY39" s="96"/>
      <c r="BZ39" s="97"/>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95"/>
      <c r="BM40" s="96"/>
      <c r="BN40" s="96"/>
      <c r="BO40" s="96"/>
      <c r="BP40" s="96"/>
      <c r="BQ40" s="96"/>
      <c r="BR40" s="96"/>
      <c r="BS40" s="96"/>
      <c r="BT40" s="96"/>
      <c r="BU40" s="96"/>
      <c r="BV40" s="96"/>
      <c r="BW40" s="96"/>
      <c r="BX40" s="96"/>
      <c r="BY40" s="96"/>
      <c r="BZ40" s="97"/>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95"/>
      <c r="BM41" s="96"/>
      <c r="BN41" s="96"/>
      <c r="BO41" s="96"/>
      <c r="BP41" s="96"/>
      <c r="BQ41" s="96"/>
      <c r="BR41" s="96"/>
      <c r="BS41" s="96"/>
      <c r="BT41" s="96"/>
      <c r="BU41" s="96"/>
      <c r="BV41" s="96"/>
      <c r="BW41" s="96"/>
      <c r="BX41" s="96"/>
      <c r="BY41" s="96"/>
      <c r="BZ41" s="97"/>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95"/>
      <c r="BM42" s="96"/>
      <c r="BN42" s="96"/>
      <c r="BO42" s="96"/>
      <c r="BP42" s="96"/>
      <c r="BQ42" s="96"/>
      <c r="BR42" s="96"/>
      <c r="BS42" s="96"/>
      <c r="BT42" s="96"/>
      <c r="BU42" s="96"/>
      <c r="BV42" s="96"/>
      <c r="BW42" s="96"/>
      <c r="BX42" s="96"/>
      <c r="BY42" s="96"/>
      <c r="BZ42" s="97"/>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95"/>
      <c r="BM43" s="96"/>
      <c r="BN43" s="96"/>
      <c r="BO43" s="96"/>
      <c r="BP43" s="96"/>
      <c r="BQ43" s="96"/>
      <c r="BR43" s="96"/>
      <c r="BS43" s="96"/>
      <c r="BT43" s="96"/>
      <c r="BU43" s="96"/>
      <c r="BV43" s="96"/>
      <c r="BW43" s="96"/>
      <c r="BX43" s="96"/>
      <c r="BY43" s="96"/>
      <c r="BZ43" s="97"/>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95"/>
      <c r="BM44" s="96"/>
      <c r="BN44" s="96"/>
      <c r="BO44" s="96"/>
      <c r="BP44" s="96"/>
      <c r="BQ44" s="96"/>
      <c r="BR44" s="96"/>
      <c r="BS44" s="96"/>
      <c r="BT44" s="96"/>
      <c r="BU44" s="96"/>
      <c r="BV44" s="96"/>
      <c r="BW44" s="96"/>
      <c r="BX44" s="96"/>
      <c r="BY44" s="96"/>
      <c r="BZ44" s="97"/>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112</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110</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DlEVapYasgzVQduFCmATdgsEtpfDhY8E/yLcH06MHbtIYBisJm1BIqcl0n9kDNkNSEhb1EaVXiEtZVJVZcYklg==" saltValue="SO4/kGlJiBo75dq8JQaox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262111</v>
      </c>
      <c r="D6" s="34">
        <f t="shared" si="3"/>
        <v>46</v>
      </c>
      <c r="E6" s="34">
        <f t="shared" si="3"/>
        <v>1</v>
      </c>
      <c r="F6" s="34">
        <f t="shared" si="3"/>
        <v>0</v>
      </c>
      <c r="G6" s="34">
        <f t="shared" si="3"/>
        <v>1</v>
      </c>
      <c r="H6" s="34" t="str">
        <f t="shared" si="3"/>
        <v>京都府　京田辺市</v>
      </c>
      <c r="I6" s="34" t="str">
        <f t="shared" si="3"/>
        <v>法適用</v>
      </c>
      <c r="J6" s="34" t="str">
        <f t="shared" si="3"/>
        <v>水道事業</v>
      </c>
      <c r="K6" s="34" t="str">
        <f t="shared" si="3"/>
        <v>末端給水事業</v>
      </c>
      <c r="L6" s="34" t="str">
        <f t="shared" si="3"/>
        <v>A4</v>
      </c>
      <c r="M6" s="34" t="str">
        <f t="shared" si="3"/>
        <v>自治体職員</v>
      </c>
      <c r="N6" s="35" t="str">
        <f t="shared" si="3"/>
        <v>-</v>
      </c>
      <c r="O6" s="35">
        <f t="shared" si="3"/>
        <v>93.86</v>
      </c>
      <c r="P6" s="35">
        <f t="shared" si="3"/>
        <v>99.54</v>
      </c>
      <c r="Q6" s="35">
        <f t="shared" si="3"/>
        <v>2293</v>
      </c>
      <c r="R6" s="35">
        <f t="shared" si="3"/>
        <v>70269</v>
      </c>
      <c r="S6" s="35">
        <f t="shared" si="3"/>
        <v>42.92</v>
      </c>
      <c r="T6" s="35">
        <f t="shared" si="3"/>
        <v>1637.21</v>
      </c>
      <c r="U6" s="35">
        <f t="shared" si="3"/>
        <v>69856</v>
      </c>
      <c r="V6" s="35">
        <f t="shared" si="3"/>
        <v>14.7</v>
      </c>
      <c r="W6" s="35">
        <f t="shared" si="3"/>
        <v>4752.1099999999997</v>
      </c>
      <c r="X6" s="36">
        <f>IF(X7="",NA(),X7)</f>
        <v>100.21</v>
      </c>
      <c r="Y6" s="36">
        <f t="shared" ref="Y6:AG6" si="4">IF(Y7="",NA(),Y7)</f>
        <v>100.42</v>
      </c>
      <c r="Z6" s="36">
        <f t="shared" si="4"/>
        <v>100.04</v>
      </c>
      <c r="AA6" s="36">
        <f t="shared" si="4"/>
        <v>100.53</v>
      </c>
      <c r="AB6" s="36">
        <f t="shared" si="4"/>
        <v>100.57</v>
      </c>
      <c r="AC6" s="36">
        <f t="shared" si="4"/>
        <v>112.69</v>
      </c>
      <c r="AD6" s="36">
        <f t="shared" si="4"/>
        <v>113.16</v>
      </c>
      <c r="AE6" s="36">
        <f t="shared" si="4"/>
        <v>112.15</v>
      </c>
      <c r="AF6" s="36">
        <f t="shared" si="4"/>
        <v>111.44</v>
      </c>
      <c r="AG6" s="36">
        <f t="shared" si="4"/>
        <v>111.17</v>
      </c>
      <c r="AH6" s="35" t="str">
        <f>IF(AH7="","",IF(AH7="-","【-】","【"&amp;SUBSTITUTE(TEXT(AH7,"#,##0.00"),"-","△")&amp;"】"))</f>
        <v>【112.01】</v>
      </c>
      <c r="AI6" s="35">
        <f>IF(AI7="",NA(),AI7)</f>
        <v>0</v>
      </c>
      <c r="AJ6" s="35">
        <f t="shared" ref="AJ6:AR6" si="5">IF(AJ7="",NA(),AJ7)</f>
        <v>0</v>
      </c>
      <c r="AK6" s="35">
        <f t="shared" si="5"/>
        <v>0</v>
      </c>
      <c r="AL6" s="35">
        <f t="shared" si="5"/>
        <v>0</v>
      </c>
      <c r="AM6" s="35">
        <f t="shared" si="5"/>
        <v>0</v>
      </c>
      <c r="AN6" s="36">
        <f t="shared" si="5"/>
        <v>0.54</v>
      </c>
      <c r="AO6" s="36">
        <f t="shared" si="5"/>
        <v>0.68</v>
      </c>
      <c r="AP6" s="36">
        <f t="shared" si="5"/>
        <v>1</v>
      </c>
      <c r="AQ6" s="36">
        <f t="shared" si="5"/>
        <v>1.03</v>
      </c>
      <c r="AR6" s="36">
        <f t="shared" si="5"/>
        <v>0.78</v>
      </c>
      <c r="AS6" s="35" t="str">
        <f>IF(AS7="","",IF(AS7="-","【-】","【"&amp;SUBSTITUTE(TEXT(AS7,"#,##0.00"),"-","△")&amp;"】"))</f>
        <v>【1.08】</v>
      </c>
      <c r="AT6" s="36">
        <f>IF(AT7="",NA(),AT7)</f>
        <v>1886.79</v>
      </c>
      <c r="AU6" s="36">
        <f t="shared" ref="AU6:BC6" si="6">IF(AU7="",NA(),AU7)</f>
        <v>2276.2600000000002</v>
      </c>
      <c r="AV6" s="36">
        <f t="shared" si="6"/>
        <v>1792.56</v>
      </c>
      <c r="AW6" s="36">
        <f t="shared" si="6"/>
        <v>1564.21</v>
      </c>
      <c r="AX6" s="36">
        <f t="shared" si="6"/>
        <v>1795.97</v>
      </c>
      <c r="AY6" s="36">
        <f t="shared" si="6"/>
        <v>346.59</v>
      </c>
      <c r="AZ6" s="36">
        <f t="shared" si="6"/>
        <v>357.82</v>
      </c>
      <c r="BA6" s="36">
        <f t="shared" si="6"/>
        <v>355.5</v>
      </c>
      <c r="BB6" s="36">
        <f t="shared" si="6"/>
        <v>349.83</v>
      </c>
      <c r="BC6" s="36">
        <f t="shared" si="6"/>
        <v>360.86</v>
      </c>
      <c r="BD6" s="35" t="str">
        <f>IF(BD7="","",IF(BD7="-","【-】","【"&amp;SUBSTITUTE(TEXT(BD7,"#,##0.00"),"-","△")&amp;"】"))</f>
        <v>【264.97】</v>
      </c>
      <c r="BE6" s="36">
        <f>IF(BE7="",NA(),BE7)</f>
        <v>28.44</v>
      </c>
      <c r="BF6" s="36">
        <f t="shared" ref="BF6:BN6" si="7">IF(BF7="",NA(),BF7)</f>
        <v>21.66</v>
      </c>
      <c r="BG6" s="36">
        <f t="shared" si="7"/>
        <v>15.78</v>
      </c>
      <c r="BH6" s="36">
        <f t="shared" si="7"/>
        <v>13.16</v>
      </c>
      <c r="BI6" s="36">
        <f t="shared" si="7"/>
        <v>12.11</v>
      </c>
      <c r="BJ6" s="36">
        <f t="shared" si="7"/>
        <v>312.02999999999997</v>
      </c>
      <c r="BK6" s="36">
        <f t="shared" si="7"/>
        <v>307.45999999999998</v>
      </c>
      <c r="BL6" s="36">
        <f t="shared" si="7"/>
        <v>312.58</v>
      </c>
      <c r="BM6" s="36">
        <f t="shared" si="7"/>
        <v>314.87</v>
      </c>
      <c r="BN6" s="36">
        <f t="shared" si="7"/>
        <v>309.27999999999997</v>
      </c>
      <c r="BO6" s="35" t="str">
        <f>IF(BO7="","",IF(BO7="-","【-】","【"&amp;SUBSTITUTE(TEXT(BO7,"#,##0.00"),"-","△")&amp;"】"))</f>
        <v>【266.61】</v>
      </c>
      <c r="BP6" s="36">
        <f>IF(BP7="",NA(),BP7)</f>
        <v>86.18</v>
      </c>
      <c r="BQ6" s="36">
        <f t="shared" ref="BQ6:BY6" si="8">IF(BQ7="",NA(),BQ7)</f>
        <v>87.11</v>
      </c>
      <c r="BR6" s="36">
        <f t="shared" si="8"/>
        <v>85.87</v>
      </c>
      <c r="BS6" s="36">
        <f t="shared" si="8"/>
        <v>85.5</v>
      </c>
      <c r="BT6" s="36">
        <f t="shared" si="8"/>
        <v>85.48</v>
      </c>
      <c r="BU6" s="36">
        <f t="shared" si="8"/>
        <v>105.71</v>
      </c>
      <c r="BV6" s="36">
        <f t="shared" si="8"/>
        <v>106.01</v>
      </c>
      <c r="BW6" s="36">
        <f t="shared" si="8"/>
        <v>104.57</v>
      </c>
      <c r="BX6" s="36">
        <f t="shared" si="8"/>
        <v>103.54</v>
      </c>
      <c r="BY6" s="36">
        <f t="shared" si="8"/>
        <v>103.32</v>
      </c>
      <c r="BZ6" s="35" t="str">
        <f>IF(BZ7="","",IF(BZ7="-","【-】","【"&amp;SUBSTITUTE(TEXT(BZ7,"#,##0.00"),"-","△")&amp;"】"))</f>
        <v>【103.24】</v>
      </c>
      <c r="CA6" s="36">
        <f>IF(CA7="",NA(),CA7)</f>
        <v>160.66</v>
      </c>
      <c r="CB6" s="36">
        <f t="shared" ref="CB6:CJ6" si="9">IF(CB7="",NA(),CB7)</f>
        <v>159.18</v>
      </c>
      <c r="CC6" s="36">
        <f t="shared" si="9"/>
        <v>161.13999999999999</v>
      </c>
      <c r="CD6" s="36">
        <f t="shared" si="9"/>
        <v>161.56</v>
      </c>
      <c r="CE6" s="36">
        <f t="shared" si="9"/>
        <v>161.5</v>
      </c>
      <c r="CF6" s="36">
        <f t="shared" si="9"/>
        <v>162.15</v>
      </c>
      <c r="CG6" s="36">
        <f t="shared" si="9"/>
        <v>162.24</v>
      </c>
      <c r="CH6" s="36">
        <f t="shared" si="9"/>
        <v>165.47</v>
      </c>
      <c r="CI6" s="36">
        <f t="shared" si="9"/>
        <v>167.46</v>
      </c>
      <c r="CJ6" s="36">
        <f t="shared" si="9"/>
        <v>168.56</v>
      </c>
      <c r="CK6" s="35" t="str">
        <f>IF(CK7="","",IF(CK7="-","【-】","【"&amp;SUBSTITUTE(TEXT(CK7,"#,##0.00"),"-","△")&amp;"】"))</f>
        <v>【168.38】</v>
      </c>
      <c r="CL6" s="36">
        <f>IF(CL7="",NA(),CL7)</f>
        <v>76.67</v>
      </c>
      <c r="CM6" s="36">
        <f t="shared" ref="CM6:CU6" si="10">IF(CM7="",NA(),CM7)</f>
        <v>77.13</v>
      </c>
      <c r="CN6" s="36">
        <f t="shared" si="10"/>
        <v>80.88</v>
      </c>
      <c r="CO6" s="36">
        <f t="shared" si="10"/>
        <v>78.72</v>
      </c>
      <c r="CP6" s="36">
        <f t="shared" si="10"/>
        <v>78.900000000000006</v>
      </c>
      <c r="CQ6" s="36">
        <f t="shared" si="10"/>
        <v>59.34</v>
      </c>
      <c r="CR6" s="36">
        <f t="shared" si="10"/>
        <v>59.11</v>
      </c>
      <c r="CS6" s="36">
        <f t="shared" si="10"/>
        <v>59.74</v>
      </c>
      <c r="CT6" s="36">
        <f t="shared" si="10"/>
        <v>59.46</v>
      </c>
      <c r="CU6" s="36">
        <f t="shared" si="10"/>
        <v>59.51</v>
      </c>
      <c r="CV6" s="35" t="str">
        <f>IF(CV7="","",IF(CV7="-","【-】","【"&amp;SUBSTITUTE(TEXT(CV7,"#,##0.00"),"-","△")&amp;"】"))</f>
        <v>【60.00】</v>
      </c>
      <c r="CW6" s="36">
        <f>IF(CW7="",NA(),CW7)</f>
        <v>94.94</v>
      </c>
      <c r="CX6" s="36">
        <f t="shared" ref="CX6:DF6" si="11">IF(CX7="",NA(),CX7)</f>
        <v>96.66</v>
      </c>
      <c r="CY6" s="36">
        <f t="shared" si="11"/>
        <v>96.22</v>
      </c>
      <c r="CZ6" s="36">
        <f t="shared" si="11"/>
        <v>96.99</v>
      </c>
      <c r="DA6" s="36">
        <f t="shared" si="11"/>
        <v>96.21</v>
      </c>
      <c r="DB6" s="36">
        <f t="shared" si="11"/>
        <v>87.74</v>
      </c>
      <c r="DC6" s="36">
        <f t="shared" si="11"/>
        <v>87.91</v>
      </c>
      <c r="DD6" s="36">
        <f t="shared" si="11"/>
        <v>87.28</v>
      </c>
      <c r="DE6" s="36">
        <f t="shared" si="11"/>
        <v>87.41</v>
      </c>
      <c r="DF6" s="36">
        <f t="shared" si="11"/>
        <v>87.08</v>
      </c>
      <c r="DG6" s="35" t="str">
        <f>IF(DG7="","",IF(DG7="-","【-】","【"&amp;SUBSTITUTE(TEXT(DG7,"#,##0.00"),"-","△")&amp;"】"))</f>
        <v>【89.80】</v>
      </c>
      <c r="DH6" s="36">
        <f>IF(DH7="",NA(),DH7)</f>
        <v>46.73</v>
      </c>
      <c r="DI6" s="36">
        <f t="shared" ref="DI6:DQ6" si="12">IF(DI7="",NA(),DI7)</f>
        <v>48.09</v>
      </c>
      <c r="DJ6" s="36">
        <f t="shared" si="12"/>
        <v>48.75</v>
      </c>
      <c r="DK6" s="36">
        <f t="shared" si="12"/>
        <v>49.16</v>
      </c>
      <c r="DL6" s="36">
        <f t="shared" si="12"/>
        <v>50.16</v>
      </c>
      <c r="DM6" s="36">
        <f t="shared" si="12"/>
        <v>46.27</v>
      </c>
      <c r="DN6" s="36">
        <f t="shared" si="12"/>
        <v>46.88</v>
      </c>
      <c r="DO6" s="36">
        <f t="shared" si="12"/>
        <v>46.94</v>
      </c>
      <c r="DP6" s="36">
        <f t="shared" si="12"/>
        <v>47.62</v>
      </c>
      <c r="DQ6" s="36">
        <f t="shared" si="12"/>
        <v>48.55</v>
      </c>
      <c r="DR6" s="35" t="str">
        <f>IF(DR7="","",IF(DR7="-","【-】","【"&amp;SUBSTITUTE(TEXT(DR7,"#,##0.00"),"-","△")&amp;"】"))</f>
        <v>【49.59】</v>
      </c>
      <c r="DS6" s="36">
        <f>IF(DS7="",NA(),DS7)</f>
        <v>8.1199999999999992</v>
      </c>
      <c r="DT6" s="36">
        <f t="shared" ref="DT6:EB6" si="13">IF(DT7="",NA(),DT7)</f>
        <v>9.6</v>
      </c>
      <c r="DU6" s="36">
        <f t="shared" si="13"/>
        <v>15.84</v>
      </c>
      <c r="DV6" s="36">
        <f t="shared" si="13"/>
        <v>17.739999999999998</v>
      </c>
      <c r="DW6" s="36">
        <f t="shared" si="13"/>
        <v>20.82</v>
      </c>
      <c r="DX6" s="36">
        <f t="shared" si="13"/>
        <v>10.93</v>
      </c>
      <c r="DY6" s="36">
        <f t="shared" si="13"/>
        <v>13.39</v>
      </c>
      <c r="DZ6" s="36">
        <f t="shared" si="13"/>
        <v>14.48</v>
      </c>
      <c r="EA6" s="36">
        <f t="shared" si="13"/>
        <v>16.27</v>
      </c>
      <c r="EB6" s="36">
        <f t="shared" si="13"/>
        <v>17.11</v>
      </c>
      <c r="EC6" s="35" t="str">
        <f>IF(EC7="","",IF(EC7="-","【-】","【"&amp;SUBSTITUTE(TEXT(EC7,"#,##0.00"),"-","△")&amp;"】"))</f>
        <v>【19.44】</v>
      </c>
      <c r="ED6" s="36">
        <f>IF(ED7="",NA(),ED7)</f>
        <v>0.97</v>
      </c>
      <c r="EE6" s="36">
        <f t="shared" ref="EE6:EM6" si="14">IF(EE7="",NA(),EE7)</f>
        <v>0.95</v>
      </c>
      <c r="EF6" s="36">
        <f t="shared" si="14"/>
        <v>0.62</v>
      </c>
      <c r="EG6" s="36">
        <f t="shared" si="14"/>
        <v>1.25</v>
      </c>
      <c r="EH6" s="36">
        <f t="shared" si="14"/>
        <v>1.1200000000000001</v>
      </c>
      <c r="EI6" s="36">
        <f t="shared" si="14"/>
        <v>0.71</v>
      </c>
      <c r="EJ6" s="36">
        <f t="shared" si="14"/>
        <v>0.71</v>
      </c>
      <c r="EK6" s="36">
        <f t="shared" si="14"/>
        <v>0.75</v>
      </c>
      <c r="EL6" s="36">
        <f t="shared" si="14"/>
        <v>0.63</v>
      </c>
      <c r="EM6" s="36">
        <f t="shared" si="14"/>
        <v>0.63</v>
      </c>
      <c r="EN6" s="35" t="str">
        <f>IF(EN7="","",IF(EN7="-","【-】","【"&amp;SUBSTITUTE(TEXT(EN7,"#,##0.00"),"-","△")&amp;"】"))</f>
        <v>【0.68】</v>
      </c>
    </row>
    <row r="7" spans="1:144" s="37" customFormat="1" x14ac:dyDescent="0.15">
      <c r="A7" s="29"/>
      <c r="B7" s="38">
        <v>2019</v>
      </c>
      <c r="C7" s="38">
        <v>262111</v>
      </c>
      <c r="D7" s="38">
        <v>46</v>
      </c>
      <c r="E7" s="38">
        <v>1</v>
      </c>
      <c r="F7" s="38">
        <v>0</v>
      </c>
      <c r="G7" s="38">
        <v>1</v>
      </c>
      <c r="H7" s="38" t="s">
        <v>93</v>
      </c>
      <c r="I7" s="38" t="s">
        <v>94</v>
      </c>
      <c r="J7" s="38" t="s">
        <v>95</v>
      </c>
      <c r="K7" s="38" t="s">
        <v>96</v>
      </c>
      <c r="L7" s="38" t="s">
        <v>97</v>
      </c>
      <c r="M7" s="38" t="s">
        <v>98</v>
      </c>
      <c r="N7" s="39" t="s">
        <v>99</v>
      </c>
      <c r="O7" s="39">
        <v>93.86</v>
      </c>
      <c r="P7" s="39">
        <v>99.54</v>
      </c>
      <c r="Q7" s="39">
        <v>2293</v>
      </c>
      <c r="R7" s="39">
        <v>70269</v>
      </c>
      <c r="S7" s="39">
        <v>42.92</v>
      </c>
      <c r="T7" s="39">
        <v>1637.21</v>
      </c>
      <c r="U7" s="39">
        <v>69856</v>
      </c>
      <c r="V7" s="39">
        <v>14.7</v>
      </c>
      <c r="W7" s="39">
        <v>4752.1099999999997</v>
      </c>
      <c r="X7" s="39">
        <v>100.21</v>
      </c>
      <c r="Y7" s="39">
        <v>100.42</v>
      </c>
      <c r="Z7" s="39">
        <v>100.04</v>
      </c>
      <c r="AA7" s="39">
        <v>100.53</v>
      </c>
      <c r="AB7" s="39">
        <v>100.57</v>
      </c>
      <c r="AC7" s="39">
        <v>112.69</v>
      </c>
      <c r="AD7" s="39">
        <v>113.16</v>
      </c>
      <c r="AE7" s="39">
        <v>112.15</v>
      </c>
      <c r="AF7" s="39">
        <v>111.44</v>
      </c>
      <c r="AG7" s="39">
        <v>111.17</v>
      </c>
      <c r="AH7" s="39">
        <v>112.01</v>
      </c>
      <c r="AI7" s="39">
        <v>0</v>
      </c>
      <c r="AJ7" s="39">
        <v>0</v>
      </c>
      <c r="AK7" s="39">
        <v>0</v>
      </c>
      <c r="AL7" s="39">
        <v>0</v>
      </c>
      <c r="AM7" s="39">
        <v>0</v>
      </c>
      <c r="AN7" s="39">
        <v>0.54</v>
      </c>
      <c r="AO7" s="39">
        <v>0.68</v>
      </c>
      <c r="AP7" s="39">
        <v>1</v>
      </c>
      <c r="AQ7" s="39">
        <v>1.03</v>
      </c>
      <c r="AR7" s="39">
        <v>0.78</v>
      </c>
      <c r="AS7" s="39">
        <v>1.08</v>
      </c>
      <c r="AT7" s="39">
        <v>1886.79</v>
      </c>
      <c r="AU7" s="39">
        <v>2276.2600000000002</v>
      </c>
      <c r="AV7" s="39">
        <v>1792.56</v>
      </c>
      <c r="AW7" s="39">
        <v>1564.21</v>
      </c>
      <c r="AX7" s="39">
        <v>1795.97</v>
      </c>
      <c r="AY7" s="39">
        <v>346.59</v>
      </c>
      <c r="AZ7" s="39">
        <v>357.82</v>
      </c>
      <c r="BA7" s="39">
        <v>355.5</v>
      </c>
      <c r="BB7" s="39">
        <v>349.83</v>
      </c>
      <c r="BC7" s="39">
        <v>360.86</v>
      </c>
      <c r="BD7" s="39">
        <v>264.97000000000003</v>
      </c>
      <c r="BE7" s="39">
        <v>28.44</v>
      </c>
      <c r="BF7" s="39">
        <v>21.66</v>
      </c>
      <c r="BG7" s="39">
        <v>15.78</v>
      </c>
      <c r="BH7" s="39">
        <v>13.16</v>
      </c>
      <c r="BI7" s="39">
        <v>12.11</v>
      </c>
      <c r="BJ7" s="39">
        <v>312.02999999999997</v>
      </c>
      <c r="BK7" s="39">
        <v>307.45999999999998</v>
      </c>
      <c r="BL7" s="39">
        <v>312.58</v>
      </c>
      <c r="BM7" s="39">
        <v>314.87</v>
      </c>
      <c r="BN7" s="39">
        <v>309.27999999999997</v>
      </c>
      <c r="BO7" s="39">
        <v>266.61</v>
      </c>
      <c r="BP7" s="39">
        <v>86.18</v>
      </c>
      <c r="BQ7" s="39">
        <v>87.11</v>
      </c>
      <c r="BR7" s="39">
        <v>85.87</v>
      </c>
      <c r="BS7" s="39">
        <v>85.5</v>
      </c>
      <c r="BT7" s="39">
        <v>85.48</v>
      </c>
      <c r="BU7" s="39">
        <v>105.71</v>
      </c>
      <c r="BV7" s="39">
        <v>106.01</v>
      </c>
      <c r="BW7" s="39">
        <v>104.57</v>
      </c>
      <c r="BX7" s="39">
        <v>103.54</v>
      </c>
      <c r="BY7" s="39">
        <v>103.32</v>
      </c>
      <c r="BZ7" s="39">
        <v>103.24</v>
      </c>
      <c r="CA7" s="39">
        <v>160.66</v>
      </c>
      <c r="CB7" s="39">
        <v>159.18</v>
      </c>
      <c r="CC7" s="39">
        <v>161.13999999999999</v>
      </c>
      <c r="CD7" s="39">
        <v>161.56</v>
      </c>
      <c r="CE7" s="39">
        <v>161.5</v>
      </c>
      <c r="CF7" s="39">
        <v>162.15</v>
      </c>
      <c r="CG7" s="39">
        <v>162.24</v>
      </c>
      <c r="CH7" s="39">
        <v>165.47</v>
      </c>
      <c r="CI7" s="39">
        <v>167.46</v>
      </c>
      <c r="CJ7" s="39">
        <v>168.56</v>
      </c>
      <c r="CK7" s="39">
        <v>168.38</v>
      </c>
      <c r="CL7" s="39">
        <v>76.67</v>
      </c>
      <c r="CM7" s="39">
        <v>77.13</v>
      </c>
      <c r="CN7" s="39">
        <v>80.88</v>
      </c>
      <c r="CO7" s="39">
        <v>78.72</v>
      </c>
      <c r="CP7" s="39">
        <v>78.900000000000006</v>
      </c>
      <c r="CQ7" s="39">
        <v>59.34</v>
      </c>
      <c r="CR7" s="39">
        <v>59.11</v>
      </c>
      <c r="CS7" s="39">
        <v>59.74</v>
      </c>
      <c r="CT7" s="39">
        <v>59.46</v>
      </c>
      <c r="CU7" s="39">
        <v>59.51</v>
      </c>
      <c r="CV7" s="39">
        <v>60</v>
      </c>
      <c r="CW7" s="39">
        <v>94.94</v>
      </c>
      <c r="CX7" s="39">
        <v>96.66</v>
      </c>
      <c r="CY7" s="39">
        <v>96.22</v>
      </c>
      <c r="CZ7" s="39">
        <v>96.99</v>
      </c>
      <c r="DA7" s="39">
        <v>96.21</v>
      </c>
      <c r="DB7" s="39">
        <v>87.74</v>
      </c>
      <c r="DC7" s="39">
        <v>87.91</v>
      </c>
      <c r="DD7" s="39">
        <v>87.28</v>
      </c>
      <c r="DE7" s="39">
        <v>87.41</v>
      </c>
      <c r="DF7" s="39">
        <v>87.08</v>
      </c>
      <c r="DG7" s="39">
        <v>89.8</v>
      </c>
      <c r="DH7" s="39">
        <v>46.73</v>
      </c>
      <c r="DI7" s="39">
        <v>48.09</v>
      </c>
      <c r="DJ7" s="39">
        <v>48.75</v>
      </c>
      <c r="DK7" s="39">
        <v>49.16</v>
      </c>
      <c r="DL7" s="39">
        <v>50.16</v>
      </c>
      <c r="DM7" s="39">
        <v>46.27</v>
      </c>
      <c r="DN7" s="39">
        <v>46.88</v>
      </c>
      <c r="DO7" s="39">
        <v>46.94</v>
      </c>
      <c r="DP7" s="39">
        <v>47.62</v>
      </c>
      <c r="DQ7" s="39">
        <v>48.55</v>
      </c>
      <c r="DR7" s="39">
        <v>49.59</v>
      </c>
      <c r="DS7" s="39">
        <v>8.1199999999999992</v>
      </c>
      <c r="DT7" s="39">
        <v>9.6</v>
      </c>
      <c r="DU7" s="39">
        <v>15.84</v>
      </c>
      <c r="DV7" s="39">
        <v>17.739999999999998</v>
      </c>
      <c r="DW7" s="39">
        <v>20.82</v>
      </c>
      <c r="DX7" s="39">
        <v>10.93</v>
      </c>
      <c r="DY7" s="39">
        <v>13.39</v>
      </c>
      <c r="DZ7" s="39">
        <v>14.48</v>
      </c>
      <c r="EA7" s="39">
        <v>16.27</v>
      </c>
      <c r="EB7" s="39">
        <v>17.11</v>
      </c>
      <c r="EC7" s="39">
        <v>19.440000000000001</v>
      </c>
      <c r="ED7" s="39">
        <v>0.97</v>
      </c>
      <c r="EE7" s="39">
        <v>0.95</v>
      </c>
      <c r="EF7" s="39">
        <v>0.62</v>
      </c>
      <c r="EG7" s="39">
        <v>1.25</v>
      </c>
      <c r="EH7" s="39">
        <v>1.1200000000000001</v>
      </c>
      <c r="EI7" s="39">
        <v>0.71</v>
      </c>
      <c r="EJ7" s="39">
        <v>0.71</v>
      </c>
      <c r="EK7" s="39">
        <v>0.75</v>
      </c>
      <c r="EL7" s="39">
        <v>0.63</v>
      </c>
      <c r="EM7" s="39">
        <v>0.63</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栗原　渓</dc:creator>
  <cp:lastModifiedBy>京田辺市役所</cp:lastModifiedBy>
  <cp:lastPrinted>2021-02-04T04:14:51Z</cp:lastPrinted>
  <dcterms:created xsi:type="dcterms:W3CDTF">2021-01-20T22:52:31Z</dcterms:created>
  <dcterms:modified xsi:type="dcterms:W3CDTF">2021-02-04T04:15:27Z</dcterms:modified>
</cp:coreProperties>
</file>