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40" yWindow="540" windowWidth="4515" windowHeight="10815" tabRatio="617" firstSheet="3" activeTab="3"/>
  </bookViews>
  <sheets>
    <sheet name="人口データ" sheetId="1" state="hidden" r:id="rId1"/>
    <sheet name="転入者数データ" sheetId="2" state="hidden" r:id="rId2"/>
    <sheet name="転出者数データ" sheetId="3" state="hidden" r:id="rId3"/>
    <sheet name="人口" sheetId="4" r:id="rId4"/>
  </sheets>
  <definedNames>
    <definedName name="_xlnm.Print_Area" localSheetId="3">'人口'!$A$1:$AG$542</definedName>
  </definedNames>
  <calcPr fullCalcOnLoad="1"/>
</workbook>
</file>

<file path=xl/sharedStrings.xml><?xml version="1.0" encoding="utf-8"?>
<sst xmlns="http://schemas.openxmlformats.org/spreadsheetml/2006/main" count="2306" uniqueCount="419">
  <si>
    <t>２０～２４歳</t>
  </si>
  <si>
    <t>１５～１９歳</t>
  </si>
  <si>
    <t>５０～５４歳</t>
  </si>
  <si>
    <t>７５～７９歳</t>
  </si>
  <si>
    <t>山口県</t>
  </si>
  <si>
    <t>　　   　１７年</t>
  </si>
  <si>
    <t>　　   １７ 年</t>
  </si>
  <si>
    <t>世帯数　　　　　　　　（世帯）</t>
  </si>
  <si>
    <t>その他</t>
  </si>
  <si>
    <t>本籍人口（人）</t>
  </si>
  <si>
    <t>区分</t>
  </si>
  <si>
    <t>区分</t>
  </si>
  <si>
    <t>秋田県</t>
  </si>
  <si>
    <t>福井県</t>
  </si>
  <si>
    <t>１６年</t>
  </si>
  <si>
    <t>４０～４４歳</t>
  </si>
  <si>
    <t>４５～４９歳</t>
  </si>
  <si>
    <t>　３年</t>
  </si>
  <si>
    <t>　４年</t>
  </si>
  <si>
    <t>　５年</t>
  </si>
  <si>
    <t>　６年</t>
  </si>
  <si>
    <t>　７年</t>
  </si>
  <si>
    <t>　８年</t>
  </si>
  <si>
    <t>１０年</t>
  </si>
  <si>
    <t>　30～34歳</t>
  </si>
  <si>
    <t>転出先</t>
  </si>
  <si>
    <t>北海道</t>
  </si>
  <si>
    <t>青森県</t>
  </si>
  <si>
    <t>転入先</t>
  </si>
  <si>
    <t>神奈川県</t>
  </si>
  <si>
    <t>東京特別区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</si>
  <si>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</si>
  <si>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</si>
  <si>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</si>
  <si>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</si>
  <si>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</si>
  <si>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</si>
  <si>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</si>
  <si>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</si>
  <si>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行政区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</si>
  <si>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</si>
  <si>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</si>
  <si>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</si>
  <si>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</si>
  <si>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</si>
  <si>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</si>
  <si>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</si>
  <si>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</si>
  <si>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</si>
  <si>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</si>
  <si>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</si>
  <si>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</si>
  <si>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　１０月</t>
  </si>
  <si>
    <t>　１１月</t>
  </si>
  <si>
    <t>　１２月</t>
  </si>
  <si>
    <t>　１月</t>
  </si>
  <si>
    <t>総数</t>
  </si>
  <si>
    <t>－</t>
  </si>
  <si>
    <t>（％）</t>
  </si>
  <si>
    <t>岐阜県</t>
  </si>
  <si>
    <t>三重県</t>
  </si>
  <si>
    <t>滋賀県</t>
  </si>
  <si>
    <t>奈良県</t>
  </si>
  <si>
    <t>香川県</t>
  </si>
  <si>
    <t>（１）大住地域</t>
  </si>
  <si>
    <t>　55～59歳</t>
  </si>
  <si>
    <t>　５～９歳</t>
  </si>
  <si>
    <t>　25～29歳</t>
  </si>
  <si>
    <t>自然動態</t>
  </si>
  <si>
    <t xml:space="preserve"> 松井ケ丘</t>
  </si>
  <si>
    <t>大阪市</t>
  </si>
  <si>
    <t>神戸市</t>
  </si>
  <si>
    <t>広島市</t>
  </si>
  <si>
    <t>北九州市</t>
  </si>
  <si>
    <t>福岡市</t>
  </si>
  <si>
    <t>３２年</t>
  </si>
  <si>
    <t>３３年</t>
  </si>
  <si>
    <t>４７年</t>
  </si>
  <si>
    <t>４８年</t>
  </si>
  <si>
    <t>４９年</t>
  </si>
  <si>
    <t>５０年</t>
  </si>
  <si>
    <t>５１年</t>
  </si>
  <si>
    <t>富山県</t>
  </si>
  <si>
    <t>長野県</t>
  </si>
  <si>
    <t>愛知県</t>
  </si>
  <si>
    <t>大阪市</t>
  </si>
  <si>
    <t>単位：人</t>
  </si>
  <si>
    <t>平成 　１５年</t>
  </si>
  <si>
    <t>　　   　１６年</t>
  </si>
  <si>
    <t>　　   １５ 年</t>
  </si>
  <si>
    <t>　　   １６ 年</t>
  </si>
  <si>
    <t>（平成１６年度）</t>
  </si>
  <si>
    <t>（平成１７年４月１日現在調）</t>
  </si>
  <si>
    <t>出　生</t>
  </si>
  <si>
    <t>死　亡</t>
  </si>
  <si>
    <t>増　減</t>
  </si>
  <si>
    <t>転　入</t>
  </si>
  <si>
    <t>転　出</t>
  </si>
  <si>
    <t>人　口　（人）</t>
  </si>
  <si>
    <t xml:space="preserve"> 新田辺東住宅</t>
  </si>
  <si>
    <t>区分</t>
  </si>
  <si>
    <r>
      <t>７．年齢（各歳）別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男女別人口</t>
    </r>
  </si>
  <si>
    <r>
      <t>８．年齢（５歳階級）別</t>
    </r>
    <r>
      <rPr>
        <b/>
        <sz val="12"/>
        <rFont val="ＭＳ Ｐ明朝"/>
        <family val="1"/>
      </rPr>
      <t>・</t>
    </r>
    <r>
      <rPr>
        <b/>
        <sz val="12"/>
        <rFont val="ＭＳ Ｐゴシック"/>
        <family val="3"/>
      </rPr>
      <t>地域別人口</t>
    </r>
  </si>
  <si>
    <t>-</t>
  </si>
  <si>
    <t>年</t>
  </si>
  <si>
    <t>男</t>
  </si>
  <si>
    <t>３７年</t>
  </si>
  <si>
    <t>３８年</t>
  </si>
  <si>
    <t>３９年</t>
  </si>
  <si>
    <t>単位：人、組</t>
  </si>
  <si>
    <t>年　齢</t>
  </si>
  <si>
    <t>４０年</t>
  </si>
  <si>
    <t>４１年</t>
  </si>
  <si>
    <t>４２年</t>
  </si>
  <si>
    <t>４３年</t>
  </si>
  <si>
    <t>４４年</t>
  </si>
  <si>
    <t>４５年</t>
  </si>
  <si>
    <t>４６年</t>
  </si>
  <si>
    <t>さいたま市</t>
  </si>
  <si>
    <t>（５）普賢寺地域</t>
  </si>
  <si>
    <t>名古屋市</t>
  </si>
  <si>
    <t>京都市</t>
  </si>
  <si>
    <t>神戸市</t>
  </si>
  <si>
    <t>広島市</t>
  </si>
  <si>
    <t>北九州市</t>
  </si>
  <si>
    <t>福岡市</t>
  </si>
  <si>
    <t>政令指定都市（再掲）</t>
  </si>
  <si>
    <t>５．都道府県別転入転出者数</t>
  </si>
  <si>
    <t>３．本籍人口及び住民基本台帳人口</t>
  </si>
  <si>
    <t>１４年</t>
  </si>
  <si>
    <t>転　　出</t>
  </si>
  <si>
    <t>１２年</t>
  </si>
  <si>
    <t>本籍数</t>
  </si>
  <si>
    <t>佐賀県</t>
  </si>
  <si>
    <t>女</t>
  </si>
  <si>
    <t>平成</t>
  </si>
  <si>
    <t>世　帯</t>
  </si>
  <si>
    <t>年　齢</t>
  </si>
  <si>
    <t>新潟県</t>
  </si>
  <si>
    <t>資料：広報広聴課</t>
  </si>
  <si>
    <t>昭和</t>
  </si>
  <si>
    <t>１５年</t>
  </si>
  <si>
    <t xml:space="preserve"> ５５～５９歳</t>
  </si>
  <si>
    <t>８０～８４歳</t>
  </si>
  <si>
    <t>　８５～８９歳</t>
  </si>
  <si>
    <t>６５～６９歳</t>
  </si>
  <si>
    <t>９０～９４歳</t>
  </si>
  <si>
    <t>愛媛県</t>
  </si>
  <si>
    <t>千葉県</t>
  </si>
  <si>
    <t>高知県</t>
  </si>
  <si>
    <t>（各年４月１日現在調）</t>
  </si>
  <si>
    <t xml:space="preserve"> 一休ケ丘</t>
  </si>
  <si>
    <t>６．行政区別人口及び世帯数</t>
  </si>
  <si>
    <t>青森県</t>
  </si>
  <si>
    <t>山形県</t>
  </si>
  <si>
    <t>福島県</t>
  </si>
  <si>
    <t>茨城県</t>
  </si>
  <si>
    <t>島根県</t>
  </si>
  <si>
    <t>栃木県</t>
  </si>
  <si>
    <t>群馬県</t>
  </si>
  <si>
    <t>鳥取県</t>
  </si>
  <si>
    <t>島根県</t>
  </si>
  <si>
    <t>岡山県</t>
  </si>
  <si>
    <t>（％）</t>
  </si>
  <si>
    <t>世帯数</t>
  </si>
  <si>
    <t>７０～７４歳</t>
  </si>
  <si>
    <t>９５～９９歳</t>
  </si>
  <si>
    <t>石川県</t>
  </si>
  <si>
    <t>山梨県</t>
  </si>
  <si>
    <t>静岡県</t>
  </si>
  <si>
    <t>京都府</t>
  </si>
  <si>
    <t>大阪府</t>
  </si>
  <si>
    <t>兵庫県</t>
  </si>
  <si>
    <t>和歌山県</t>
  </si>
  <si>
    <t>鳥取県</t>
  </si>
  <si>
    <t>岡山県</t>
  </si>
  <si>
    <t>広島県</t>
  </si>
  <si>
    <t>埼玉県</t>
  </si>
  <si>
    <t>千葉県</t>
  </si>
  <si>
    <t>東京都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</si>
  <si>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</si>
  <si>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</si>
  <si>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</si>
  <si>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</si>
  <si>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</si>
  <si>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</si>
  <si>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</si>
  <si>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</si>
  <si>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</si>
  <si>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</si>
  <si>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</si>
  <si>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</si>
  <si>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</si>
  <si>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</si>
  <si>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</si>
  <si>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</si>
  <si>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女</t>
  </si>
  <si>
    <t>大住地域</t>
  </si>
  <si>
    <t>川崎市</t>
  </si>
  <si>
    <t>名古屋市</t>
  </si>
  <si>
    <t>京都市</t>
  </si>
  <si>
    <t>年次</t>
  </si>
  <si>
    <t>資料：市民課</t>
  </si>
  <si>
    <t>人口増</t>
  </si>
  <si>
    <t>　２月</t>
  </si>
  <si>
    <t>韓国及び朝鮮</t>
  </si>
  <si>
    <t xml:space="preserve"> 花住坂</t>
  </si>
  <si>
    <t>平成</t>
  </si>
  <si>
    <t>洛南</t>
  </si>
  <si>
    <t>九十九</t>
  </si>
  <si>
    <t>田辺地域</t>
  </si>
  <si>
    <t>総計</t>
  </si>
  <si>
    <t>草内地域</t>
  </si>
  <si>
    <t>セピア</t>
  </si>
  <si>
    <t>三山木地域</t>
  </si>
  <si>
    <t>　10～14歳</t>
  </si>
  <si>
    <t>　90～94歳</t>
  </si>
  <si>
    <t>　15～19歳</t>
  </si>
  <si>
    <t>　95～99歳</t>
  </si>
  <si>
    <t>　20～24歳</t>
  </si>
  <si>
    <t>年次</t>
  </si>
  <si>
    <t>　３月</t>
  </si>
  <si>
    <t>　４月</t>
  </si>
  <si>
    <t>　５月</t>
  </si>
  <si>
    <t>　６月</t>
  </si>
  <si>
    <t>　７月</t>
  </si>
  <si>
    <t>　８月</t>
  </si>
  <si>
    <t>　９月</t>
  </si>
  <si>
    <t>単位：人</t>
  </si>
  <si>
    <t xml:space="preserve">           －</t>
  </si>
  <si>
    <t xml:space="preserve">        －</t>
  </si>
  <si>
    <t>　75～79歳</t>
  </si>
  <si>
    <t>４．外国人登録人口</t>
  </si>
  <si>
    <t xml:space="preserve"> 国際高校寮</t>
  </si>
  <si>
    <t>　85～89歳</t>
  </si>
  <si>
    <t>（２）田辺地域</t>
  </si>
  <si>
    <t>社会動態</t>
  </si>
  <si>
    <t>資料：広報広聴課</t>
  </si>
  <si>
    <t>川崎市</t>
  </si>
  <si>
    <t>１１年</t>
  </si>
  <si>
    <t>戸　籍</t>
  </si>
  <si>
    <t>中　国</t>
  </si>
  <si>
    <t>米　国</t>
  </si>
  <si>
    <t>人　口</t>
  </si>
  <si>
    <t>男</t>
  </si>
  <si>
    <t>女</t>
  </si>
  <si>
    <t>男</t>
  </si>
  <si>
    <t>女</t>
  </si>
  <si>
    <t>（世帯）</t>
  </si>
  <si>
    <t>（人/k㎡）</t>
  </si>
  <si>
    <t>沖縄県</t>
  </si>
  <si>
    <t>転　　入</t>
  </si>
  <si>
    <t>転　　出</t>
  </si>
  <si>
    <t>総　数</t>
  </si>
  <si>
    <t>札幌市</t>
  </si>
  <si>
    <t>仙台市</t>
  </si>
  <si>
    <t>千葉市</t>
  </si>
  <si>
    <t>東京特別区</t>
  </si>
  <si>
    <t>横浜市</t>
  </si>
  <si>
    <t>人口密度</t>
  </si>
  <si>
    <t>（世帯）</t>
  </si>
  <si>
    <t>平　成</t>
  </si>
  <si>
    <t>計</t>
  </si>
  <si>
    <t>区分</t>
  </si>
  <si>
    <t xml:space="preserve"> 山手南</t>
  </si>
  <si>
    <t>１７年</t>
  </si>
  <si>
    <t>（平成１５年４月１日現在調）</t>
  </si>
  <si>
    <t xml:space="preserve">           －</t>
  </si>
  <si>
    <t>転出者数</t>
  </si>
  <si>
    <t xml:space="preserve"> ０～４歳</t>
  </si>
  <si>
    <t xml:space="preserve"> 山手西</t>
  </si>
  <si>
    <t>世帯数</t>
  </si>
  <si>
    <t>人口増加率(対前年)(%)</t>
  </si>
  <si>
    <t>　35～39歳</t>
  </si>
  <si>
    <t>　40～44歳</t>
  </si>
  <si>
    <t>　45～49歳</t>
  </si>
  <si>
    <t>婚姻</t>
  </si>
  <si>
    <t>離婚</t>
  </si>
  <si>
    <t>死産</t>
  </si>
  <si>
    <t>　０～４歳</t>
  </si>
  <si>
    <t>　９年</t>
  </si>
  <si>
    <t>その他</t>
  </si>
  <si>
    <t>転入・転出先</t>
  </si>
  <si>
    <t>北海道</t>
  </si>
  <si>
    <t>年次</t>
  </si>
  <si>
    <t>区分</t>
  </si>
  <si>
    <t>岩手県</t>
  </si>
  <si>
    <t>宮城県</t>
  </si>
  <si>
    <t>３４年</t>
  </si>
  <si>
    <t>３５年</t>
  </si>
  <si>
    <t>３６年</t>
  </si>
  <si>
    <t>　元年</t>
  </si>
  <si>
    <t>１５年</t>
  </si>
  <si>
    <t>つつきの郷</t>
  </si>
  <si>
    <t>つつきの郷</t>
  </si>
  <si>
    <t>徳島県</t>
  </si>
  <si>
    <t>福岡県</t>
  </si>
  <si>
    <t>長崎県</t>
  </si>
  <si>
    <t>熊本県</t>
  </si>
  <si>
    <t>大分県</t>
  </si>
  <si>
    <t>宮崎県</t>
  </si>
  <si>
    <t>鹿児島県</t>
  </si>
  <si>
    <t>住民基本台帳</t>
  </si>
  <si>
    <t xml:space="preserve"> 東　林</t>
  </si>
  <si>
    <t xml:space="preserve"> 三　野</t>
  </si>
  <si>
    <t xml:space="preserve"> 草　内</t>
  </si>
  <si>
    <t xml:space="preserve"> 山　本</t>
  </si>
  <si>
    <t xml:space="preserve"> 江　津</t>
  </si>
  <si>
    <t xml:space="preserve"> 打　田</t>
  </si>
  <si>
    <t xml:space="preserve"> 田　辺</t>
  </si>
  <si>
    <t xml:space="preserve"> 高　木</t>
  </si>
  <si>
    <t>１０～１４歳</t>
  </si>
  <si>
    <t xml:space="preserve"> 多々羅</t>
  </si>
  <si>
    <t xml:space="preserve"> 九十九園</t>
  </si>
  <si>
    <t xml:space="preserve"> セピアの園</t>
  </si>
  <si>
    <t>　２年</t>
  </si>
  <si>
    <t>１４年</t>
  </si>
  <si>
    <t xml:space="preserve"> 宮ノ口</t>
  </si>
  <si>
    <t>６０～６４歳</t>
  </si>
  <si>
    <t>国際高校寮</t>
  </si>
  <si>
    <t>人　口　（人）</t>
  </si>
  <si>
    <t xml:space="preserve"> 松　井</t>
  </si>
  <si>
    <t xml:space="preserve"> 岡　村</t>
  </si>
  <si>
    <t xml:space="preserve"> 飯　岡</t>
  </si>
  <si>
    <t xml:space="preserve"> 二　又</t>
  </si>
  <si>
    <t>注２　人口密度は、市面積を平成元年まで４３．６１ｋ㎡、平成２年から４２．９４ｋ㎡として算出。</t>
  </si>
  <si>
    <t>注１　数値は、住民基本台帳人口と外国人登録人口の合算値。</t>
  </si>
  <si>
    <t>注１　外国人は含まない。</t>
  </si>
  <si>
    <t>１３年</t>
  </si>
  <si>
    <t>100歳以上</t>
  </si>
  <si>
    <t>　50～54歳</t>
  </si>
  <si>
    <t>　60～64歳</t>
  </si>
  <si>
    <t>　65～69歳</t>
  </si>
  <si>
    <t>　70～74歳</t>
  </si>
  <si>
    <t xml:space="preserve"> 大住地域飛地</t>
  </si>
  <si>
    <t xml:space="preserve"> 出垣内</t>
  </si>
  <si>
    <t xml:space="preserve"> 東</t>
  </si>
  <si>
    <t>普賢寺地区</t>
  </si>
  <si>
    <t>注１　住民登録制度は、昭和２７年７月３日から実施。数値は、住民基本台帳人口と外国人登録人口の合算値。</t>
  </si>
  <si>
    <t xml:space="preserve"> 府営住宅</t>
  </si>
  <si>
    <t>年次</t>
  </si>
  <si>
    <t>２９年</t>
  </si>
  <si>
    <t>３０年</t>
  </si>
  <si>
    <t>３１年</t>
  </si>
  <si>
    <t>３０～３４歳</t>
  </si>
  <si>
    <t>３５～３９歳</t>
  </si>
  <si>
    <t>２．人口動態</t>
  </si>
  <si>
    <t>１．人口と世帯数の推移</t>
  </si>
  <si>
    <t>〔　人　口　〕</t>
  </si>
  <si>
    <t>平成１６年４月</t>
  </si>
  <si>
    <t>平成１６年５月</t>
  </si>
  <si>
    <t>平成１６年６月</t>
  </si>
  <si>
    <t>平成１６年７月</t>
  </si>
  <si>
    <t>平成１６年８月</t>
  </si>
  <si>
    <t>平成１６年９月</t>
  </si>
  <si>
    <t>平成１６年１０月</t>
  </si>
  <si>
    <t>平成１６年１１月</t>
  </si>
  <si>
    <t>平成１６年１２月</t>
  </si>
  <si>
    <t>平成１７年１月</t>
  </si>
  <si>
    <t>平成１７年２月</t>
  </si>
  <si>
    <t>平成１７年３月</t>
  </si>
  <si>
    <t xml:space="preserve"> 洛南寮</t>
  </si>
  <si>
    <t>　80～84歳</t>
  </si>
  <si>
    <t xml:space="preserve"> ５～９歳</t>
  </si>
  <si>
    <t xml:space="preserve"> 健康村</t>
  </si>
  <si>
    <t xml:space="preserve"> 健康ケ丘</t>
  </si>
  <si>
    <t xml:space="preserve"> 大住ケ丘</t>
  </si>
  <si>
    <t xml:space="preserve"> 薪</t>
  </si>
  <si>
    <t xml:space="preserve"> 新田辺西住宅</t>
  </si>
  <si>
    <t>埼玉県</t>
  </si>
  <si>
    <t>東京都</t>
  </si>
  <si>
    <t>神奈川県</t>
  </si>
  <si>
    <t>男</t>
  </si>
  <si>
    <t xml:space="preserve"> 山  崎</t>
  </si>
  <si>
    <t>（人）</t>
  </si>
  <si>
    <t xml:space="preserve"> 水　取</t>
  </si>
  <si>
    <t xml:space="preserve"> 天　王</t>
  </si>
  <si>
    <t xml:space="preserve"> 高　船</t>
  </si>
  <si>
    <t xml:space="preserve"> 河　原</t>
  </si>
  <si>
    <t xml:space="preserve"> 興　戸</t>
  </si>
  <si>
    <t xml:space="preserve"> 西　八</t>
  </si>
  <si>
    <t>単位：人</t>
  </si>
  <si>
    <t>（つづき）</t>
  </si>
  <si>
    <t>１６年</t>
  </si>
  <si>
    <t>（平成１６年４月１日現在調）</t>
  </si>
  <si>
    <t>（各年４月１日現在調）</t>
  </si>
  <si>
    <t>総　数</t>
  </si>
  <si>
    <t>１世帯当たりの人数（人）</t>
  </si>
  <si>
    <t>転入者数</t>
  </si>
  <si>
    <t xml:space="preserve"> 同志社住宅地</t>
  </si>
  <si>
    <t>広島県</t>
  </si>
  <si>
    <t>山口県</t>
  </si>
  <si>
    <t>徳島県</t>
  </si>
  <si>
    <t>香川県</t>
  </si>
  <si>
    <t>愛媛県</t>
  </si>
  <si>
    <t>前年比</t>
  </si>
  <si>
    <t>総　数</t>
  </si>
  <si>
    <t>（３）草内地域</t>
  </si>
  <si>
    <t>（４）三山木地域</t>
  </si>
  <si>
    <t xml:space="preserve"> 山手東・中央</t>
  </si>
  <si>
    <t xml:space="preserve"> 新興戸</t>
  </si>
  <si>
    <t xml:space="preserve"> 南山西</t>
  </si>
  <si>
    <t xml:space="preserve"> 南山東</t>
  </si>
  <si>
    <t xml:space="preserve"> 普賢寺</t>
  </si>
  <si>
    <t>２５～２９歳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</si>
  <si>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</si>
  <si>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</si>
  <si>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</si>
  <si>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</si>
  <si>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</si>
  <si>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</si>
  <si>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</si>
  <si>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</si>
  <si>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</si>
  <si>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その他</t>
  </si>
  <si>
    <t>札幌市</t>
  </si>
  <si>
    <t>仙台市</t>
  </si>
  <si>
    <t>千葉市</t>
  </si>
  <si>
    <t>横浜市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</si>
</sst>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;&quot;△ &quot;#,##0.00"/>
    <numFmt numFmtId="178" formatCode="#,##0;&quot;△ &quot;#,##0"/>
    <numFmt numFmtId="179" formatCode="#,##0.00_ "/>
    <numFmt numFmtId="180" formatCode="0_);[Red]\(0\)"/>
    <numFmt numFmtId="181" formatCode="#,##0_);[Red]\(#,##0\)"/>
    <numFmt numFmtId="182" formatCode="0_ "/>
    <numFmt numFmtId="183" formatCode="#,##0.0_ "/>
    <numFmt numFmtId="184" formatCode="0_);\(0\)"/>
    <numFmt numFmtId="185" formatCode="[&lt;=999]000;000\-00"/>
    <numFmt numFmtId="186" formatCode="0.0_ "/>
    <numFmt numFmtId="187" formatCode="0.0_);[Red]\(0.0\)"/>
    <numFmt numFmtId="188" formatCode="#,##0.0_);[Red]\(#,##0.0\)"/>
    <numFmt numFmtId="189" formatCode="#,##0_);\(#,##0\)"/>
    <numFmt numFmtId="190" formatCode="#,##0.0_);\(#,##0.0\)"/>
    <numFmt numFmtId="191" formatCode="0.0%"/>
    <numFmt numFmtId="192" formatCode="0.00_ "/>
    <numFmt numFmtId="193" formatCode="#,##0.0;&quot;△ &quot;#,##0.0"/>
    <numFmt numFmtId="194" formatCode="#,##0.000;&quot;△ &quot;#,##0.000"/>
    <numFmt numFmtId="195" formatCode="#,##0.00_);[Red]\(#,##0.00\)"/>
    <numFmt numFmtId="196" formatCode="0.0;&quot;△ &quot;0.0"/>
    <numFmt numFmtId="197" formatCode="0.0_);\(0.0\)"/>
    <numFmt numFmtId="198" formatCode="#,##0.000_);[Red]\(#,##0.000\)"/>
    <numFmt numFmtId="199" formatCode="0;&quot;△ &quot;0"/>
    <numFmt numFmtId="200" formatCode="#,##0.00_);\(#,##0.00\)"/>
    <numFmt numFmtId="201" formatCode="0;[Red]0"/>
    <numFmt numFmtId="202" formatCode="#,##0;[Red]#,##0"/>
    <numFmt numFmtId="203" formatCode="0.E+00"/>
    <numFmt numFmtId="204" formatCode="[&lt;=999]000;[&lt;=99999]000\-00;000\-0000"/>
    <numFmt numFmtId="205" formatCode="[$-F400]h:mm:ss\ AM/PM"/>
    <numFmt numFmtId="206" formatCode="mmm\-yyyy"/>
    <numFmt numFmtId="207" formatCode="yyyy&quot;年&quot;m&quot;月&quot;;@"/>
    <numFmt numFmtId="208" formatCode="yyyy&quot;年&quot;m&quot;月&quot;d&quot;日&quot;\(aaa\)"/>
    <numFmt numFmtId="209" formatCode="#,##0_ ;[Red]\-#,##0\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.0;[Red]#,##0.0"/>
    <numFmt numFmtId="215" formatCode="[$-411]ggge&quot;年&quot;m&quot;月&quot;d&quot;日&quot;;@"/>
    <numFmt numFmtId="216" formatCode="0.00_);[Red]\(0.0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6"/>
      <name val="ＭＳ ゴシック"/>
      <family val="3"/>
    </font>
    <font>
      <sz val="10"/>
      <name val="ＭＳ Ｐ明朝"/>
      <family val="1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232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193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8" xfId="0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0" fillId="0" borderId="0" xfId="0" applyFont="1" applyAlignment="1">
      <alignment vertical="center"/>
    </xf>
    <xf numFmtId="176" fontId="2" fillId="0" borderId="6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distributed" vertical="center"/>
    </xf>
    <xf numFmtId="176" fontId="2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57" fontId="0" fillId="0" borderId="0" xfId="0" applyNumberFormat="1" applyAlignment="1">
      <alignment/>
    </xf>
    <xf numFmtId="176" fontId="2" fillId="0" borderId="0" xfId="0" applyNumberFormat="1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176" fontId="0" fillId="0" borderId="0" xfId="0" applyNumberFormat="1" applyBorder="1" applyAlignment="1">
      <alignment horizontal="right" vertic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2" fillId="0" borderId="9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horizontal="right"/>
    </xf>
    <xf numFmtId="0" fontId="0" fillId="2" borderId="0" xfId="0" applyFill="1" applyAlignment="1">
      <alignment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7" fillId="0" borderId="7" xfId="0" applyFont="1" applyBorder="1" applyAlignment="1">
      <alignment vertical="center"/>
    </xf>
    <xf numFmtId="0" fontId="2" fillId="0" borderId="5" xfId="0" applyFont="1" applyBorder="1" applyAlignment="1">
      <alignment horizontal="left" vertical="center" shrinkToFit="1"/>
    </xf>
    <xf numFmtId="176" fontId="2" fillId="0" borderId="7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" xfId="0" applyFont="1" applyBorder="1" applyAlignment="1">
      <alignment horizontal="left" vertical="center" shrinkToFit="1"/>
    </xf>
    <xf numFmtId="176" fontId="2" fillId="0" borderId="3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distributed" vertical="center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4" fillId="0" borderId="0" xfId="0" applyFont="1" applyBorder="1" applyAlignment="1">
      <alignment horizontal="right" vertical="center"/>
    </xf>
    <xf numFmtId="193" fontId="2" fillId="0" borderId="0" xfId="0" applyNumberFormat="1" applyFont="1" applyBorder="1" applyAlignment="1">
      <alignment horizontal="right" vertical="center"/>
    </xf>
    <xf numFmtId="176" fontId="2" fillId="0" borderId="6" xfId="0" applyNumberFormat="1" applyFont="1" applyBorder="1" applyAlignment="1">
      <alignment horizontal="right" vertical="center"/>
    </xf>
    <xf numFmtId="193" fontId="2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2" xfId="0" applyNumberForma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176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177" fontId="2" fillId="0" borderId="3" xfId="0" applyNumberFormat="1" applyFont="1" applyFill="1" applyBorder="1" applyAlignment="1">
      <alignment horizontal="right" vertical="center" shrinkToFit="1"/>
    </xf>
    <xf numFmtId="177" fontId="2" fillId="0" borderId="4" xfId="0" applyNumberFormat="1" applyFont="1" applyFill="1" applyBorder="1" applyAlignment="1">
      <alignment horizontal="right" vertical="center" shrinkToFit="1"/>
    </xf>
    <xf numFmtId="179" fontId="2" fillId="0" borderId="3" xfId="0" applyNumberFormat="1" applyFont="1" applyBorder="1" applyAlignment="1">
      <alignment horizontal="center" vertical="center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93" fontId="2" fillId="0" borderId="0" xfId="0" applyNumberFormat="1" applyFont="1" applyBorder="1" applyAlignment="1">
      <alignment horizontal="left" vertical="center"/>
    </xf>
    <xf numFmtId="193" fontId="2" fillId="0" borderId="3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8" fontId="2" fillId="0" borderId="8" xfId="0" applyNumberFormat="1" applyFont="1" applyBorder="1" applyAlignment="1">
      <alignment horizontal="right" vertical="center"/>
    </xf>
    <xf numFmtId="178" fontId="2" fillId="0" borderId="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176" fontId="2" fillId="0" borderId="8" xfId="0" applyNumberFormat="1" applyFont="1" applyBorder="1" applyAlignment="1">
      <alignment horizontal="right" vertical="center"/>
    </xf>
    <xf numFmtId="177" fontId="2" fillId="0" borderId="0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0" fontId="0" fillId="0" borderId="1" xfId="0" applyBorder="1" applyAlignment="1">
      <alignment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181" fontId="2" fillId="0" borderId="0" xfId="0" applyNumberFormat="1" applyFont="1" applyBorder="1" applyAlignment="1">
      <alignment vertical="center"/>
    </xf>
    <xf numFmtId="181" fontId="2" fillId="0" borderId="8" xfId="0" applyNumberFormat="1" applyFont="1" applyBorder="1" applyAlignment="1">
      <alignment vertical="center"/>
    </xf>
    <xf numFmtId="176" fontId="2" fillId="0" borderId="4" xfId="0" applyNumberFormat="1" applyFont="1" applyBorder="1" applyAlignment="1">
      <alignment horizontal="right" vertical="center"/>
    </xf>
    <xf numFmtId="176" fontId="2" fillId="0" borderId="1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181" fontId="2" fillId="0" borderId="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left" vertical="center"/>
    </xf>
    <xf numFmtId="178" fontId="2" fillId="0" borderId="1" xfId="0" applyNumberFormat="1" applyFont="1" applyBorder="1" applyAlignment="1">
      <alignment horizontal="right" vertical="center"/>
    </xf>
    <xf numFmtId="178" fontId="2" fillId="0" borderId="6" xfId="0" applyNumberFormat="1" applyFont="1" applyBorder="1" applyAlignment="1">
      <alignment horizontal="right" vertical="center"/>
    </xf>
    <xf numFmtId="178" fontId="2" fillId="0" borderId="5" xfId="0" applyNumberFormat="1" applyFont="1" applyBorder="1" applyAlignment="1">
      <alignment horizontal="right" vertical="center"/>
    </xf>
    <xf numFmtId="177" fontId="2" fillId="0" borderId="1" xfId="0" applyNumberFormat="1" applyFont="1" applyBorder="1" applyAlignment="1">
      <alignment horizontal="right" vertical="center" shrinkToFit="1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6" xfId="0" applyNumberFormat="1" applyFont="1" applyFill="1" applyBorder="1" applyAlignment="1">
      <alignment horizontal="right" vertical="center"/>
    </xf>
    <xf numFmtId="176" fontId="2" fillId="0" borderId="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176" fontId="2" fillId="0" borderId="8" xfId="0" applyNumberFormat="1" applyFont="1" applyBorder="1" applyAlignment="1">
      <alignment horizontal="center" vertical="center"/>
    </xf>
    <xf numFmtId="176" fontId="2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/>
    </xf>
    <xf numFmtId="0" fontId="2" fillId="0" borderId="6" xfId="0" applyFont="1" applyBorder="1" applyAlignment="1">
      <alignment horizontal="right" vertical="center"/>
    </xf>
    <xf numFmtId="0" fontId="2" fillId="0" borderId="6" xfId="0" applyFont="1" applyBorder="1" applyAlignment="1">
      <alignment/>
    </xf>
    <xf numFmtId="0" fontId="2" fillId="0" borderId="6" xfId="0" applyFont="1" applyBorder="1" applyAlignment="1">
      <alignment horizontal="distributed" vertical="center"/>
    </xf>
    <xf numFmtId="176" fontId="2" fillId="0" borderId="8" xfId="0" applyNumberFormat="1" applyFont="1" applyBorder="1" applyAlignment="1">
      <alignment horizontal="left" vertical="center"/>
    </xf>
    <xf numFmtId="181" fontId="2" fillId="0" borderId="7" xfId="0" applyNumberFormat="1" applyFont="1" applyBorder="1" applyAlignment="1">
      <alignment vertical="center"/>
    </xf>
    <xf numFmtId="181" fontId="2" fillId="0" borderId="6" xfId="0" applyNumberFormat="1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181" fontId="2" fillId="0" borderId="6" xfId="0" applyNumberFormat="1" applyFont="1" applyBorder="1" applyAlignment="1">
      <alignment horizontal="right" vertical="center"/>
    </xf>
    <xf numFmtId="181" fontId="2" fillId="0" borderId="3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vertical="center"/>
    </xf>
    <xf numFmtId="181" fontId="2" fillId="0" borderId="4" xfId="0" applyNumberFormat="1" applyFont="1" applyBorder="1" applyAlignment="1">
      <alignment vertical="center"/>
    </xf>
    <xf numFmtId="181" fontId="2" fillId="0" borderId="5" xfId="0" applyNumberFormat="1" applyFont="1" applyBorder="1" applyAlignment="1">
      <alignment horizontal="right" vertical="center"/>
    </xf>
    <xf numFmtId="176" fontId="2" fillId="0" borderId="5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left" vertical="center" wrapText="1" shrinkToFit="1"/>
    </xf>
    <xf numFmtId="0" fontId="2" fillId="0" borderId="3" xfId="0" applyFont="1" applyBorder="1" applyAlignment="1">
      <alignment horizontal="left" vertical="center" wrapText="1" shrinkToFit="1"/>
    </xf>
    <xf numFmtId="0" fontId="2" fillId="0" borderId="4" xfId="0" applyFont="1" applyBorder="1" applyAlignment="1">
      <alignment horizontal="left" vertical="center" wrapText="1" shrinkToFit="1"/>
    </xf>
    <xf numFmtId="0" fontId="2" fillId="0" borderId="8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7" xfId="0" applyFont="1" applyBorder="1" applyAlignment="1">
      <alignment horizontal="left" vertical="center" wrapText="1" shrinkToFit="1"/>
    </xf>
    <xf numFmtId="0" fontId="2" fillId="0" borderId="6" xfId="0" applyFont="1" applyBorder="1" applyAlignment="1">
      <alignment horizontal="left" vertical="center" wrapText="1" shrinkToFit="1"/>
    </xf>
    <xf numFmtId="0" fontId="2" fillId="0" borderId="5" xfId="0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right" vertical="center"/>
    </xf>
    <xf numFmtId="0" fontId="2" fillId="0" borderId="8" xfId="0" applyFont="1" applyBorder="1" applyAlignment="1">
      <alignment horizontal="distributed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178" fontId="2" fillId="0" borderId="7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distributed" vertical="center"/>
    </xf>
    <xf numFmtId="177" fontId="2" fillId="0" borderId="6" xfId="0" applyNumberFormat="1" applyFont="1" applyBorder="1" applyAlignment="1">
      <alignment horizontal="right" vertical="center" shrinkToFit="1"/>
    </xf>
    <xf numFmtId="177" fontId="2" fillId="0" borderId="5" xfId="0" applyNumberFormat="1" applyFont="1" applyBorder="1" applyAlignment="1">
      <alignment horizontal="right" vertical="center" shrinkToFit="1"/>
    </xf>
    <xf numFmtId="179" fontId="2" fillId="0" borderId="6" xfId="0" applyNumberFormat="1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200025</xdr:colOff>
      <xdr:row>0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2800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/>
            <a:t>第２章　人　　口</a:t>
          </a:r>
        </a:p>
      </xdr:txBody>
    </xdr:sp>
    <xdr:clientData/>
  </xdr:twoCellAnchor>
  <xdr:twoCellAnchor>
    <xdr:from>
      <xdr:col>0</xdr:col>
      <xdr:colOff>19050</xdr:colOff>
      <xdr:row>113</xdr:row>
      <xdr:rowOff>0</xdr:rowOff>
    </xdr:from>
    <xdr:to>
      <xdr:col>6</xdr:col>
      <xdr:colOff>19050</xdr:colOff>
      <xdr:row>115</xdr:row>
      <xdr:rowOff>0</xdr:rowOff>
    </xdr:to>
    <xdr:sp>
      <xdr:nvSpPr>
        <xdr:cNvPr id="2" name="Line 8"/>
        <xdr:cNvSpPr>
          <a:spLocks/>
        </xdr:cNvSpPr>
      </xdr:nvSpPr>
      <xdr:spPr>
        <a:xfrm flipH="1" flipV="1">
          <a:off x="19050" y="20840700"/>
          <a:ext cx="12001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134</xdr:row>
      <xdr:rowOff>0</xdr:rowOff>
    </xdr:from>
    <xdr:to>
      <xdr:col>5</xdr:col>
      <xdr:colOff>0</xdr:colOff>
      <xdr:row>137</xdr:row>
      <xdr:rowOff>0</xdr:rowOff>
    </xdr:to>
    <xdr:sp>
      <xdr:nvSpPr>
        <xdr:cNvPr id="3" name="Line 15"/>
        <xdr:cNvSpPr>
          <a:spLocks/>
        </xdr:cNvSpPr>
      </xdr:nvSpPr>
      <xdr:spPr>
        <a:xfrm flipH="1" flipV="1">
          <a:off x="0" y="24612600"/>
          <a:ext cx="1000125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144</xdr:row>
      <xdr:rowOff>19050</xdr:rowOff>
    </xdr:from>
    <xdr:to>
      <xdr:col>7</xdr:col>
      <xdr:colOff>9525</xdr:colOff>
      <xdr:row>146</xdr:row>
      <xdr:rowOff>0</xdr:rowOff>
    </xdr:to>
    <xdr:sp>
      <xdr:nvSpPr>
        <xdr:cNvPr id="4" name="Line 17"/>
        <xdr:cNvSpPr>
          <a:spLocks/>
        </xdr:cNvSpPr>
      </xdr:nvSpPr>
      <xdr:spPr>
        <a:xfrm flipH="1" flipV="1">
          <a:off x="28575" y="26393775"/>
          <a:ext cx="138112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53</xdr:row>
      <xdr:rowOff>9525</xdr:rowOff>
    </xdr:from>
    <xdr:to>
      <xdr:col>7</xdr:col>
      <xdr:colOff>0</xdr:colOff>
      <xdr:row>55</xdr:row>
      <xdr:rowOff>171450</xdr:rowOff>
    </xdr:to>
    <xdr:sp>
      <xdr:nvSpPr>
        <xdr:cNvPr id="5" name="Line 23"/>
        <xdr:cNvSpPr>
          <a:spLocks/>
        </xdr:cNvSpPr>
      </xdr:nvSpPr>
      <xdr:spPr>
        <a:xfrm flipH="1" flipV="1">
          <a:off x="0" y="10553700"/>
          <a:ext cx="140017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224</xdr:row>
      <xdr:rowOff>0</xdr:rowOff>
    </xdr:from>
    <xdr:to>
      <xdr:col>4</xdr:col>
      <xdr:colOff>190500</xdr:colOff>
      <xdr:row>224</xdr:row>
      <xdr:rowOff>0</xdr:rowOff>
    </xdr:to>
    <xdr:sp>
      <xdr:nvSpPr>
        <xdr:cNvPr id="6" name="Line 28"/>
        <xdr:cNvSpPr>
          <a:spLocks/>
        </xdr:cNvSpPr>
      </xdr:nvSpPr>
      <xdr:spPr>
        <a:xfrm flipH="1" flipV="1">
          <a:off x="0" y="4080510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153</xdr:row>
      <xdr:rowOff>0</xdr:rowOff>
    </xdr:from>
    <xdr:to>
      <xdr:col>7</xdr:col>
      <xdr:colOff>0</xdr:colOff>
      <xdr:row>155</xdr:row>
      <xdr:rowOff>0</xdr:rowOff>
    </xdr:to>
    <xdr:sp>
      <xdr:nvSpPr>
        <xdr:cNvPr id="7" name="Line 29"/>
        <xdr:cNvSpPr>
          <a:spLocks/>
        </xdr:cNvSpPr>
      </xdr:nvSpPr>
      <xdr:spPr>
        <a:xfrm flipH="1" flipV="1">
          <a:off x="0" y="27974925"/>
          <a:ext cx="14001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168</xdr:row>
      <xdr:rowOff>9525</xdr:rowOff>
    </xdr:from>
    <xdr:to>
      <xdr:col>7</xdr:col>
      <xdr:colOff>0</xdr:colOff>
      <xdr:row>170</xdr:row>
      <xdr:rowOff>0</xdr:rowOff>
    </xdr:to>
    <xdr:sp>
      <xdr:nvSpPr>
        <xdr:cNvPr id="8" name="Line 33"/>
        <xdr:cNvSpPr>
          <a:spLocks/>
        </xdr:cNvSpPr>
      </xdr:nvSpPr>
      <xdr:spPr>
        <a:xfrm flipH="1" flipV="1">
          <a:off x="0" y="306990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226</xdr:row>
      <xdr:rowOff>9525</xdr:rowOff>
    </xdr:from>
    <xdr:to>
      <xdr:col>4</xdr:col>
      <xdr:colOff>190500</xdr:colOff>
      <xdr:row>229</xdr:row>
      <xdr:rowOff>0</xdr:rowOff>
    </xdr:to>
    <xdr:sp>
      <xdr:nvSpPr>
        <xdr:cNvPr id="9" name="Line 40"/>
        <xdr:cNvSpPr>
          <a:spLocks/>
        </xdr:cNvSpPr>
      </xdr:nvSpPr>
      <xdr:spPr>
        <a:xfrm flipH="1" flipV="1">
          <a:off x="0" y="41186100"/>
          <a:ext cx="990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280</xdr:row>
      <xdr:rowOff>9525</xdr:rowOff>
    </xdr:from>
    <xdr:to>
      <xdr:col>4</xdr:col>
      <xdr:colOff>190500</xdr:colOff>
      <xdr:row>283</xdr:row>
      <xdr:rowOff>0</xdr:rowOff>
    </xdr:to>
    <xdr:sp>
      <xdr:nvSpPr>
        <xdr:cNvPr id="10" name="Line 58"/>
        <xdr:cNvSpPr>
          <a:spLocks/>
        </xdr:cNvSpPr>
      </xdr:nvSpPr>
      <xdr:spPr>
        <a:xfrm flipH="1" flipV="1">
          <a:off x="0" y="51406425"/>
          <a:ext cx="99060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334</xdr:row>
      <xdr:rowOff>9525</xdr:rowOff>
    </xdr:from>
    <xdr:to>
      <xdr:col>4</xdr:col>
      <xdr:colOff>190500</xdr:colOff>
      <xdr:row>337</xdr:row>
      <xdr:rowOff>0</xdr:rowOff>
    </xdr:to>
    <xdr:sp>
      <xdr:nvSpPr>
        <xdr:cNvPr id="11" name="Line 59"/>
        <xdr:cNvSpPr>
          <a:spLocks/>
        </xdr:cNvSpPr>
      </xdr:nvSpPr>
      <xdr:spPr>
        <a:xfrm flipH="1" flipV="1">
          <a:off x="0" y="61579125"/>
          <a:ext cx="9906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32</xdr:col>
      <xdr:colOff>85725</xdr:colOff>
      <xdr:row>18</xdr:row>
      <xdr:rowOff>180975</xdr:rowOff>
    </xdr:to>
    <xdr:pic>
      <xdr:nvPicPr>
        <xdr:cNvPr id="12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47625</xdr:rowOff>
    </xdr:from>
    <xdr:to>
      <xdr:col>32</xdr:col>
      <xdr:colOff>85725</xdr:colOff>
      <xdr:row>49</xdr:row>
      <xdr:rowOff>76200</xdr:rowOff>
    </xdr:to>
    <xdr:pic>
      <xdr:nvPicPr>
        <xdr:cNvPr id="13" name="Picture 9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48100"/>
          <a:ext cx="6486525" cy="6029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T104"/>
  <sheetViews>
    <sheetView workbookViewId="0" topLeftCell="A1">
      <pane xSplit="9" ySplit="2" topLeftCell="AM84" activePane="bottomRight" state="frozen"/>
      <selection pane="topLeft" activeCell="AO3" sqref="AO3:AP103"/>
      <selection pane="topRight" activeCell="AO3" sqref="AO3:AP103"/>
      <selection pane="bottomLeft" activeCell="AO3" sqref="AO3:AP103"/>
      <selection pane="bottomRight" activeCell="AM107" sqref="AM107"/>
    </sheetView>
  </sheetViews>
  <sheetFormatPr defaultColWidth="9.00390625" defaultRowHeight="13.5"/>
  <cols>
    <col min="2" max="2" width="4.75390625" style="0" customWidth="1"/>
    <col min="3" max="5" width="2.875" style="0" customWidth="1"/>
    <col min="6" max="6" width="5.125" style="0" bestFit="1" customWidth="1"/>
    <col min="7" max="9" width="2.875" style="0" customWidth="1"/>
    <col min="11" max="11" width="7.125" style="0" customWidth="1"/>
    <col min="12" max="13" width="6.50390625" style="0" bestFit="1" customWidth="1"/>
    <col min="14" max="17" width="4.625" style="0" customWidth="1"/>
    <col min="18" max="19" width="6.50390625" style="0" bestFit="1" customWidth="1"/>
    <col min="20" max="20" width="4.625" style="0" customWidth="1"/>
    <col min="21" max="21" width="7.125" style="0" customWidth="1"/>
    <col min="22" max="22" width="7.50390625" style="0" bestFit="1" customWidth="1"/>
    <col min="23" max="24" width="6.50390625" style="0" bestFit="1" customWidth="1"/>
    <col min="25" max="25" width="8.875" style="0" customWidth="1"/>
    <col min="26" max="26" width="6.875" style="0" customWidth="1"/>
    <col min="27" max="28" width="5.50390625" style="0" bestFit="1" customWidth="1"/>
    <col min="29" max="29" width="4.375" style="0" customWidth="1"/>
    <col min="30" max="30" width="4.625" style="0" customWidth="1"/>
    <col min="31" max="31" width="4.875" style="0" customWidth="1"/>
    <col min="32" max="32" width="5.125" style="0" customWidth="1"/>
    <col min="34" max="34" width="7.375" style="0" customWidth="1"/>
    <col min="35" max="35" width="5.50390625" style="0" bestFit="1" customWidth="1"/>
    <col min="36" max="36" width="5.875" style="0" customWidth="1"/>
    <col min="37" max="37" width="4.25390625" style="0" customWidth="1"/>
    <col min="38" max="40" width="6.00390625" style="0" customWidth="1"/>
    <col min="41" max="42" width="5.50390625" style="0" bestFit="1" customWidth="1"/>
    <col min="44" max="44" width="8.00390625" style="0" customWidth="1"/>
    <col min="45" max="45" width="5.00390625" style="0" customWidth="1"/>
    <col min="46" max="46" width="6.125" style="0" customWidth="1"/>
    <col min="47" max="47" width="5.25390625" style="0" customWidth="1"/>
  </cols>
  <sheetData>
    <row r="1" spans="1:46" ht="13.5">
      <c r="A1" s="72">
        <v>38443</v>
      </c>
      <c r="B1" s="87"/>
      <c r="K1" s="72">
        <v>38443</v>
      </c>
      <c r="L1" s="124" t="s">
        <v>197</v>
      </c>
      <c r="M1" s="124"/>
      <c r="N1" s="124" t="s">
        <v>208</v>
      </c>
      <c r="O1" s="124"/>
      <c r="P1" s="124" t="s">
        <v>209</v>
      </c>
      <c r="Q1" s="124"/>
      <c r="R1" s="125" t="s">
        <v>262</v>
      </c>
      <c r="S1" s="125"/>
      <c r="U1" s="72">
        <v>38443</v>
      </c>
      <c r="V1" s="124" t="s">
        <v>210</v>
      </c>
      <c r="W1" s="124"/>
      <c r="Z1" s="72">
        <v>38443</v>
      </c>
      <c r="AA1" s="124" t="s">
        <v>212</v>
      </c>
      <c r="AB1" s="124"/>
      <c r="AC1" s="124" t="s">
        <v>213</v>
      </c>
      <c r="AD1" s="124"/>
      <c r="AH1" s="72">
        <v>38443</v>
      </c>
      <c r="AI1" s="124" t="s">
        <v>214</v>
      </c>
      <c r="AJ1" s="124"/>
      <c r="AK1" s="124" t="s">
        <v>319</v>
      </c>
      <c r="AL1" s="124"/>
      <c r="AM1" s="124" t="s">
        <v>294</v>
      </c>
      <c r="AN1" s="124"/>
      <c r="AR1" s="72">
        <v>38443</v>
      </c>
      <c r="AS1" s="124" t="s">
        <v>337</v>
      </c>
      <c r="AT1" s="124"/>
    </row>
    <row r="2" spans="1:46" ht="13.5">
      <c r="A2" t="s">
        <v>104</v>
      </c>
      <c r="B2" s="69" t="s">
        <v>105</v>
      </c>
      <c r="C2" s="69"/>
      <c r="D2" s="69"/>
      <c r="E2" s="69"/>
      <c r="F2" s="69" t="s">
        <v>196</v>
      </c>
      <c r="G2" s="69"/>
      <c r="H2" s="69"/>
      <c r="I2" s="69"/>
      <c r="K2" t="s">
        <v>104</v>
      </c>
      <c r="L2" s="71" t="s">
        <v>105</v>
      </c>
      <c r="M2" s="71" t="s">
        <v>196</v>
      </c>
      <c r="N2" s="71" t="s">
        <v>105</v>
      </c>
      <c r="O2" s="71" t="s">
        <v>196</v>
      </c>
      <c r="P2" s="71" t="s">
        <v>105</v>
      </c>
      <c r="Q2" s="71" t="s">
        <v>196</v>
      </c>
      <c r="R2" s="71" t="s">
        <v>105</v>
      </c>
      <c r="S2" s="71" t="s">
        <v>196</v>
      </c>
      <c r="U2" t="s">
        <v>104</v>
      </c>
      <c r="V2" s="71" t="s">
        <v>105</v>
      </c>
      <c r="W2" s="71" t="s">
        <v>196</v>
      </c>
      <c r="X2" t="s">
        <v>211</v>
      </c>
      <c r="Z2" t="s">
        <v>104</v>
      </c>
      <c r="AA2" s="71" t="s">
        <v>105</v>
      </c>
      <c r="AB2" s="71" t="s">
        <v>196</v>
      </c>
      <c r="AC2" s="71" t="s">
        <v>105</v>
      </c>
      <c r="AD2" s="71" t="s">
        <v>196</v>
      </c>
      <c r="AE2" s="125" t="s">
        <v>262</v>
      </c>
      <c r="AF2" s="125"/>
      <c r="AH2" t="s">
        <v>104</v>
      </c>
      <c r="AI2" s="71" t="s">
        <v>105</v>
      </c>
      <c r="AJ2" s="71" t="s">
        <v>196</v>
      </c>
      <c r="AK2" s="71" t="s">
        <v>105</v>
      </c>
      <c r="AL2" s="71" t="s">
        <v>196</v>
      </c>
      <c r="AM2" s="71" t="s">
        <v>105</v>
      </c>
      <c r="AN2" s="71" t="s">
        <v>245</v>
      </c>
      <c r="AO2" s="125" t="s">
        <v>262</v>
      </c>
      <c r="AP2" s="125"/>
      <c r="AR2" t="s">
        <v>104</v>
      </c>
      <c r="AS2" s="71" t="s">
        <v>105</v>
      </c>
      <c r="AT2" s="71" t="s">
        <v>196</v>
      </c>
    </row>
    <row r="3" spans="1:46" ht="13.5">
      <c r="A3">
        <v>0</v>
      </c>
      <c r="B3" s="69">
        <v>273</v>
      </c>
      <c r="C3" s="69"/>
      <c r="D3" s="69"/>
      <c r="E3" s="69"/>
      <c r="F3" s="76">
        <v>303</v>
      </c>
      <c r="G3" s="69"/>
      <c r="H3" s="69"/>
      <c r="I3" s="69"/>
      <c r="K3">
        <v>0</v>
      </c>
      <c r="L3">
        <v>107</v>
      </c>
      <c r="M3">
        <v>116</v>
      </c>
      <c r="N3">
        <v>0</v>
      </c>
      <c r="O3">
        <v>0</v>
      </c>
      <c r="P3">
        <v>0</v>
      </c>
      <c r="Q3" s="75">
        <v>0</v>
      </c>
      <c r="R3">
        <f>L3+N3+P3</f>
        <v>107</v>
      </c>
      <c r="S3">
        <f>M3+O3+Q3</f>
        <v>116</v>
      </c>
      <c r="U3">
        <v>0</v>
      </c>
      <c r="V3">
        <v>94</v>
      </c>
      <c r="W3">
        <v>108</v>
      </c>
      <c r="X3">
        <f>V3+W3</f>
        <v>202</v>
      </c>
      <c r="Z3">
        <v>0</v>
      </c>
      <c r="AA3">
        <v>53</v>
      </c>
      <c r="AB3">
        <v>48</v>
      </c>
      <c r="AC3">
        <v>0</v>
      </c>
      <c r="AD3">
        <v>0</v>
      </c>
      <c r="AE3">
        <f>AA3+AC3</f>
        <v>53</v>
      </c>
      <c r="AF3">
        <f>AB3+AD3</f>
        <v>48</v>
      </c>
      <c r="AH3">
        <v>0</v>
      </c>
      <c r="AI3">
        <v>18</v>
      </c>
      <c r="AJ3">
        <v>23</v>
      </c>
      <c r="AK3">
        <v>0</v>
      </c>
      <c r="AL3">
        <v>0</v>
      </c>
      <c r="AM3">
        <v>0</v>
      </c>
      <c r="AN3">
        <v>0</v>
      </c>
      <c r="AO3">
        <f>AI3+AK3+AM3</f>
        <v>18</v>
      </c>
      <c r="AP3">
        <f>AJ3+AL3+AN3</f>
        <v>23</v>
      </c>
      <c r="AR3">
        <v>0</v>
      </c>
      <c r="AS3">
        <v>1</v>
      </c>
      <c r="AT3">
        <v>8</v>
      </c>
    </row>
    <row r="4" spans="1:46" ht="13.5">
      <c r="A4">
        <v>1</v>
      </c>
      <c r="B4" s="69">
        <v>305</v>
      </c>
      <c r="C4" s="69"/>
      <c r="D4" s="69"/>
      <c r="E4" s="69"/>
      <c r="F4" s="76">
        <v>304</v>
      </c>
      <c r="G4" s="69"/>
      <c r="H4" s="69"/>
      <c r="I4" s="69"/>
      <c r="K4">
        <v>1</v>
      </c>
      <c r="L4">
        <v>115</v>
      </c>
      <c r="M4">
        <v>119</v>
      </c>
      <c r="N4">
        <v>0</v>
      </c>
      <c r="O4">
        <v>0</v>
      </c>
      <c r="P4">
        <v>0</v>
      </c>
      <c r="Q4" s="75">
        <v>0</v>
      </c>
      <c r="R4">
        <f>L4+N4+P4</f>
        <v>115</v>
      </c>
      <c r="S4">
        <f>M4+O4+Q4</f>
        <v>119</v>
      </c>
      <c r="U4">
        <v>1</v>
      </c>
      <c r="V4">
        <v>115</v>
      </c>
      <c r="W4">
        <v>112</v>
      </c>
      <c r="X4">
        <f aca="true" t="shared" si="0" ref="X4:X67">V4+W4</f>
        <v>227</v>
      </c>
      <c r="Z4">
        <v>1</v>
      </c>
      <c r="AA4">
        <v>46</v>
      </c>
      <c r="AB4">
        <v>55</v>
      </c>
      <c r="AC4">
        <v>0</v>
      </c>
      <c r="AD4">
        <v>0</v>
      </c>
      <c r="AE4">
        <f aca="true" t="shared" si="1" ref="AE4:AF67">AA4+AC4</f>
        <v>46</v>
      </c>
      <c r="AF4">
        <f t="shared" si="1"/>
        <v>55</v>
      </c>
      <c r="AH4">
        <v>1</v>
      </c>
      <c r="AI4">
        <v>21</v>
      </c>
      <c r="AJ4">
        <v>14</v>
      </c>
      <c r="AK4">
        <v>0</v>
      </c>
      <c r="AL4">
        <v>0</v>
      </c>
      <c r="AM4">
        <v>0</v>
      </c>
      <c r="AN4">
        <v>0</v>
      </c>
      <c r="AO4">
        <f aca="true" t="shared" si="2" ref="AO4:AP67">AI4+AK4+AM4</f>
        <v>21</v>
      </c>
      <c r="AP4">
        <f t="shared" si="2"/>
        <v>14</v>
      </c>
      <c r="AR4">
        <v>1</v>
      </c>
      <c r="AS4">
        <v>8</v>
      </c>
      <c r="AT4">
        <v>4</v>
      </c>
    </row>
    <row r="5" spans="1:46" ht="13.5">
      <c r="A5">
        <v>2</v>
      </c>
      <c r="B5" s="69">
        <v>324</v>
      </c>
      <c r="C5" s="69"/>
      <c r="D5" s="69"/>
      <c r="E5" s="69"/>
      <c r="F5" s="76">
        <v>324</v>
      </c>
      <c r="G5" s="69"/>
      <c r="H5" s="69"/>
      <c r="I5" s="69"/>
      <c r="K5">
        <v>2</v>
      </c>
      <c r="L5">
        <v>126</v>
      </c>
      <c r="M5">
        <v>137</v>
      </c>
      <c r="N5">
        <v>0</v>
      </c>
      <c r="O5">
        <v>0</v>
      </c>
      <c r="P5">
        <v>0</v>
      </c>
      <c r="Q5" s="75">
        <v>0</v>
      </c>
      <c r="R5">
        <f aca="true" t="shared" si="3" ref="R5:S68">L5+N5+P5</f>
        <v>126</v>
      </c>
      <c r="S5">
        <f t="shared" si="3"/>
        <v>137</v>
      </c>
      <c r="U5">
        <v>2</v>
      </c>
      <c r="V5">
        <v>116</v>
      </c>
      <c r="W5">
        <v>97</v>
      </c>
      <c r="X5">
        <f t="shared" si="0"/>
        <v>213</v>
      </c>
      <c r="Z5">
        <v>2</v>
      </c>
      <c r="AA5">
        <v>49</v>
      </c>
      <c r="AB5">
        <v>60</v>
      </c>
      <c r="AC5">
        <v>0</v>
      </c>
      <c r="AD5">
        <v>0</v>
      </c>
      <c r="AE5">
        <f t="shared" si="1"/>
        <v>49</v>
      </c>
      <c r="AF5">
        <f t="shared" si="1"/>
        <v>60</v>
      </c>
      <c r="AH5">
        <v>2</v>
      </c>
      <c r="AI5">
        <v>23</v>
      </c>
      <c r="AJ5">
        <v>24</v>
      </c>
      <c r="AK5">
        <v>0</v>
      </c>
      <c r="AL5">
        <v>0</v>
      </c>
      <c r="AM5">
        <v>0</v>
      </c>
      <c r="AN5">
        <v>0</v>
      </c>
      <c r="AO5">
        <f t="shared" si="2"/>
        <v>23</v>
      </c>
      <c r="AP5">
        <f t="shared" si="2"/>
        <v>24</v>
      </c>
      <c r="AR5">
        <v>2</v>
      </c>
      <c r="AS5">
        <v>10</v>
      </c>
      <c r="AT5">
        <v>6</v>
      </c>
    </row>
    <row r="6" spans="1:46" ht="13.5">
      <c r="A6">
        <v>3</v>
      </c>
      <c r="B6" s="69">
        <v>323</v>
      </c>
      <c r="C6" s="69"/>
      <c r="D6" s="69"/>
      <c r="E6" s="69"/>
      <c r="F6" s="76">
        <v>310</v>
      </c>
      <c r="G6" s="69"/>
      <c r="H6" s="69"/>
      <c r="I6" s="69"/>
      <c r="K6">
        <v>3</v>
      </c>
      <c r="L6">
        <v>121</v>
      </c>
      <c r="M6">
        <v>118</v>
      </c>
      <c r="N6">
        <v>0</v>
      </c>
      <c r="O6">
        <v>0</v>
      </c>
      <c r="P6">
        <v>0</v>
      </c>
      <c r="Q6" s="75">
        <v>0</v>
      </c>
      <c r="R6">
        <f t="shared" si="3"/>
        <v>121</v>
      </c>
      <c r="S6">
        <f t="shared" si="3"/>
        <v>118</v>
      </c>
      <c r="U6">
        <v>3</v>
      </c>
      <c r="V6">
        <v>110</v>
      </c>
      <c r="W6">
        <v>116</v>
      </c>
      <c r="X6">
        <f t="shared" si="0"/>
        <v>226</v>
      </c>
      <c r="Z6">
        <v>3</v>
      </c>
      <c r="AA6">
        <v>58</v>
      </c>
      <c r="AB6">
        <v>53</v>
      </c>
      <c r="AC6">
        <v>0</v>
      </c>
      <c r="AD6">
        <v>0</v>
      </c>
      <c r="AE6">
        <f t="shared" si="1"/>
        <v>58</v>
      </c>
      <c r="AF6">
        <f t="shared" si="1"/>
        <v>53</v>
      </c>
      <c r="AH6">
        <v>3</v>
      </c>
      <c r="AI6">
        <v>26</v>
      </c>
      <c r="AJ6">
        <v>17</v>
      </c>
      <c r="AK6">
        <v>0</v>
      </c>
      <c r="AL6">
        <v>0</v>
      </c>
      <c r="AM6">
        <v>0</v>
      </c>
      <c r="AN6">
        <v>0</v>
      </c>
      <c r="AO6">
        <f t="shared" si="2"/>
        <v>26</v>
      </c>
      <c r="AP6">
        <f t="shared" si="2"/>
        <v>17</v>
      </c>
      <c r="AR6">
        <v>3</v>
      </c>
      <c r="AS6">
        <v>8</v>
      </c>
      <c r="AT6">
        <v>6</v>
      </c>
    </row>
    <row r="7" spans="1:46" ht="13.5">
      <c r="A7">
        <v>4</v>
      </c>
      <c r="B7" s="69">
        <v>337</v>
      </c>
      <c r="C7" s="69"/>
      <c r="D7" s="69"/>
      <c r="E7" s="69"/>
      <c r="F7" s="76">
        <v>348</v>
      </c>
      <c r="G7" s="69"/>
      <c r="H7" s="69"/>
      <c r="I7" s="69"/>
      <c r="K7">
        <v>4</v>
      </c>
      <c r="L7">
        <v>143</v>
      </c>
      <c r="M7">
        <v>134</v>
      </c>
      <c r="N7">
        <v>0</v>
      </c>
      <c r="O7">
        <v>0</v>
      </c>
      <c r="P7">
        <v>0</v>
      </c>
      <c r="Q7" s="75">
        <v>0</v>
      </c>
      <c r="R7">
        <f t="shared" si="3"/>
        <v>143</v>
      </c>
      <c r="S7">
        <f t="shared" si="3"/>
        <v>134</v>
      </c>
      <c r="U7">
        <v>4</v>
      </c>
      <c r="V7">
        <v>120</v>
      </c>
      <c r="W7">
        <v>121</v>
      </c>
      <c r="X7">
        <f t="shared" si="0"/>
        <v>241</v>
      </c>
      <c r="Z7">
        <v>4</v>
      </c>
      <c r="AA7">
        <v>52</v>
      </c>
      <c r="AB7">
        <v>59</v>
      </c>
      <c r="AC7">
        <v>0</v>
      </c>
      <c r="AD7">
        <v>0</v>
      </c>
      <c r="AE7">
        <f t="shared" si="1"/>
        <v>52</v>
      </c>
      <c r="AF7">
        <f t="shared" si="1"/>
        <v>59</v>
      </c>
      <c r="AH7">
        <v>4</v>
      </c>
      <c r="AI7">
        <v>17</v>
      </c>
      <c r="AJ7">
        <v>28</v>
      </c>
      <c r="AK7">
        <v>0</v>
      </c>
      <c r="AL7">
        <v>0</v>
      </c>
      <c r="AM7">
        <v>0</v>
      </c>
      <c r="AN7">
        <v>0</v>
      </c>
      <c r="AO7">
        <f t="shared" si="2"/>
        <v>17</v>
      </c>
      <c r="AP7">
        <f t="shared" si="2"/>
        <v>28</v>
      </c>
      <c r="AR7">
        <v>4</v>
      </c>
      <c r="AS7">
        <v>5</v>
      </c>
      <c r="AT7">
        <v>6</v>
      </c>
    </row>
    <row r="8" spans="1:46" ht="13.5">
      <c r="A8">
        <v>5</v>
      </c>
      <c r="B8" s="69">
        <v>293</v>
      </c>
      <c r="C8" s="69"/>
      <c r="D8" s="69"/>
      <c r="E8" s="69"/>
      <c r="F8" s="76">
        <v>305</v>
      </c>
      <c r="G8" s="69"/>
      <c r="H8" s="69"/>
      <c r="I8" s="69"/>
      <c r="K8">
        <v>5</v>
      </c>
      <c r="L8">
        <v>109</v>
      </c>
      <c r="M8">
        <v>112</v>
      </c>
      <c r="N8">
        <v>0</v>
      </c>
      <c r="O8">
        <v>0</v>
      </c>
      <c r="P8">
        <v>0</v>
      </c>
      <c r="Q8" s="75">
        <v>0</v>
      </c>
      <c r="R8">
        <f t="shared" si="3"/>
        <v>109</v>
      </c>
      <c r="S8">
        <f t="shared" si="3"/>
        <v>112</v>
      </c>
      <c r="U8">
        <v>5</v>
      </c>
      <c r="V8">
        <v>98</v>
      </c>
      <c r="W8">
        <v>112</v>
      </c>
      <c r="X8">
        <f t="shared" si="0"/>
        <v>210</v>
      </c>
      <c r="Z8">
        <v>5</v>
      </c>
      <c r="AA8">
        <v>52</v>
      </c>
      <c r="AB8">
        <v>55</v>
      </c>
      <c r="AC8">
        <v>0</v>
      </c>
      <c r="AD8">
        <v>0</v>
      </c>
      <c r="AE8">
        <f t="shared" si="1"/>
        <v>52</v>
      </c>
      <c r="AF8">
        <f t="shared" si="1"/>
        <v>55</v>
      </c>
      <c r="AH8">
        <v>5</v>
      </c>
      <c r="AI8">
        <v>25</v>
      </c>
      <c r="AJ8">
        <v>17</v>
      </c>
      <c r="AK8">
        <v>0</v>
      </c>
      <c r="AL8">
        <v>0</v>
      </c>
      <c r="AM8">
        <v>0</v>
      </c>
      <c r="AN8">
        <v>0</v>
      </c>
      <c r="AO8">
        <f t="shared" si="2"/>
        <v>25</v>
      </c>
      <c r="AP8">
        <f t="shared" si="2"/>
        <v>17</v>
      </c>
      <c r="AR8">
        <v>5</v>
      </c>
      <c r="AS8">
        <v>9</v>
      </c>
      <c r="AT8">
        <v>9</v>
      </c>
    </row>
    <row r="9" spans="1:46" ht="13.5">
      <c r="A9">
        <v>6</v>
      </c>
      <c r="B9" s="69">
        <v>350</v>
      </c>
      <c r="C9" s="69"/>
      <c r="D9" s="69"/>
      <c r="E9" s="69"/>
      <c r="F9" s="76">
        <v>345</v>
      </c>
      <c r="G9" s="69"/>
      <c r="H9" s="69"/>
      <c r="I9" s="69"/>
      <c r="K9">
        <v>6</v>
      </c>
      <c r="L9">
        <v>141</v>
      </c>
      <c r="M9">
        <v>137</v>
      </c>
      <c r="N9">
        <v>0</v>
      </c>
      <c r="O9">
        <v>0</v>
      </c>
      <c r="P9">
        <v>0</v>
      </c>
      <c r="Q9" s="75">
        <v>0</v>
      </c>
      <c r="R9">
        <f t="shared" si="3"/>
        <v>141</v>
      </c>
      <c r="S9">
        <f t="shared" si="3"/>
        <v>137</v>
      </c>
      <c r="U9">
        <v>6</v>
      </c>
      <c r="V9">
        <v>111</v>
      </c>
      <c r="W9">
        <v>128</v>
      </c>
      <c r="X9">
        <f t="shared" si="0"/>
        <v>239</v>
      </c>
      <c r="Z9">
        <v>6</v>
      </c>
      <c r="AA9">
        <v>72</v>
      </c>
      <c r="AB9">
        <v>51</v>
      </c>
      <c r="AC9">
        <v>0</v>
      </c>
      <c r="AD9">
        <v>0</v>
      </c>
      <c r="AE9">
        <f t="shared" si="1"/>
        <v>72</v>
      </c>
      <c r="AF9">
        <f t="shared" si="1"/>
        <v>51</v>
      </c>
      <c r="AH9">
        <v>6</v>
      </c>
      <c r="AI9">
        <v>20</v>
      </c>
      <c r="AJ9">
        <v>26</v>
      </c>
      <c r="AK9">
        <v>0</v>
      </c>
      <c r="AL9">
        <v>0</v>
      </c>
      <c r="AM9">
        <v>0</v>
      </c>
      <c r="AN9">
        <v>0</v>
      </c>
      <c r="AO9">
        <f t="shared" si="2"/>
        <v>20</v>
      </c>
      <c r="AP9">
        <f t="shared" si="2"/>
        <v>26</v>
      </c>
      <c r="AR9">
        <v>6</v>
      </c>
      <c r="AS9">
        <v>6</v>
      </c>
      <c r="AT9">
        <v>3</v>
      </c>
    </row>
    <row r="10" spans="1:46" ht="13.5">
      <c r="A10">
        <v>7</v>
      </c>
      <c r="B10" s="69">
        <v>331</v>
      </c>
      <c r="C10" s="69"/>
      <c r="D10" s="69"/>
      <c r="E10" s="69"/>
      <c r="F10" s="76">
        <v>318</v>
      </c>
      <c r="G10" s="69"/>
      <c r="H10" s="69"/>
      <c r="I10" s="69"/>
      <c r="K10">
        <v>7</v>
      </c>
      <c r="L10">
        <v>135</v>
      </c>
      <c r="M10">
        <v>133</v>
      </c>
      <c r="N10">
        <v>0</v>
      </c>
      <c r="O10">
        <v>0</v>
      </c>
      <c r="P10">
        <v>0</v>
      </c>
      <c r="Q10" s="75">
        <v>0</v>
      </c>
      <c r="R10">
        <f t="shared" si="3"/>
        <v>135</v>
      </c>
      <c r="S10">
        <f t="shared" si="3"/>
        <v>133</v>
      </c>
      <c r="U10">
        <v>7</v>
      </c>
      <c r="V10">
        <v>104</v>
      </c>
      <c r="W10">
        <v>100</v>
      </c>
      <c r="X10">
        <f t="shared" si="0"/>
        <v>204</v>
      </c>
      <c r="Z10">
        <v>7</v>
      </c>
      <c r="AA10">
        <v>59</v>
      </c>
      <c r="AB10">
        <v>52</v>
      </c>
      <c r="AC10">
        <v>0</v>
      </c>
      <c r="AD10">
        <v>0</v>
      </c>
      <c r="AE10">
        <f t="shared" si="1"/>
        <v>59</v>
      </c>
      <c r="AF10">
        <f t="shared" si="1"/>
        <v>52</v>
      </c>
      <c r="AH10">
        <v>7</v>
      </c>
      <c r="AI10">
        <v>26</v>
      </c>
      <c r="AJ10">
        <v>25</v>
      </c>
      <c r="AK10">
        <v>0</v>
      </c>
      <c r="AL10">
        <v>0</v>
      </c>
      <c r="AM10">
        <v>0</v>
      </c>
      <c r="AN10">
        <v>0</v>
      </c>
      <c r="AO10">
        <f t="shared" si="2"/>
        <v>26</v>
      </c>
      <c r="AP10">
        <f t="shared" si="2"/>
        <v>25</v>
      </c>
      <c r="AR10">
        <v>7</v>
      </c>
      <c r="AS10">
        <v>7</v>
      </c>
      <c r="AT10">
        <v>8</v>
      </c>
    </row>
    <row r="11" spans="1:46" ht="13.5">
      <c r="A11">
        <v>8</v>
      </c>
      <c r="B11" s="69">
        <v>338</v>
      </c>
      <c r="C11" s="69"/>
      <c r="D11" s="69"/>
      <c r="E11" s="69"/>
      <c r="F11" s="76">
        <v>288</v>
      </c>
      <c r="G11" s="69"/>
      <c r="H11" s="69"/>
      <c r="I11" s="69"/>
      <c r="K11">
        <v>8</v>
      </c>
      <c r="L11">
        <v>117</v>
      </c>
      <c r="M11">
        <v>98</v>
      </c>
      <c r="N11">
        <v>0</v>
      </c>
      <c r="O11">
        <v>0</v>
      </c>
      <c r="P11">
        <v>0</v>
      </c>
      <c r="Q11" s="75">
        <v>0</v>
      </c>
      <c r="R11">
        <f t="shared" si="3"/>
        <v>117</v>
      </c>
      <c r="S11">
        <f t="shared" si="3"/>
        <v>98</v>
      </c>
      <c r="U11">
        <v>8</v>
      </c>
      <c r="V11">
        <v>115</v>
      </c>
      <c r="W11">
        <v>97</v>
      </c>
      <c r="X11">
        <f t="shared" si="0"/>
        <v>212</v>
      </c>
      <c r="Z11">
        <v>8</v>
      </c>
      <c r="AA11">
        <v>74</v>
      </c>
      <c r="AB11">
        <v>55</v>
      </c>
      <c r="AC11">
        <v>0</v>
      </c>
      <c r="AD11">
        <v>0</v>
      </c>
      <c r="AE11">
        <f t="shared" si="1"/>
        <v>74</v>
      </c>
      <c r="AF11">
        <f t="shared" si="1"/>
        <v>55</v>
      </c>
      <c r="AH11">
        <v>8</v>
      </c>
      <c r="AI11">
        <v>25</v>
      </c>
      <c r="AJ11">
        <v>30</v>
      </c>
      <c r="AK11">
        <v>0</v>
      </c>
      <c r="AL11">
        <v>0</v>
      </c>
      <c r="AM11">
        <v>0</v>
      </c>
      <c r="AN11">
        <v>0</v>
      </c>
      <c r="AO11">
        <f t="shared" si="2"/>
        <v>25</v>
      </c>
      <c r="AP11">
        <f t="shared" si="2"/>
        <v>30</v>
      </c>
      <c r="AR11">
        <v>8</v>
      </c>
      <c r="AS11">
        <v>7</v>
      </c>
      <c r="AT11">
        <v>8</v>
      </c>
    </row>
    <row r="12" spans="1:46" ht="13.5">
      <c r="A12">
        <v>9</v>
      </c>
      <c r="B12" s="69">
        <v>313</v>
      </c>
      <c r="C12" s="69"/>
      <c r="D12" s="69"/>
      <c r="E12" s="69"/>
      <c r="F12" s="76">
        <v>293</v>
      </c>
      <c r="G12" s="69"/>
      <c r="H12" s="69"/>
      <c r="I12" s="69"/>
      <c r="K12">
        <v>9</v>
      </c>
      <c r="L12">
        <v>151</v>
      </c>
      <c r="M12">
        <v>114</v>
      </c>
      <c r="N12">
        <v>0</v>
      </c>
      <c r="O12">
        <v>0</v>
      </c>
      <c r="P12">
        <v>0</v>
      </c>
      <c r="Q12" s="75">
        <v>0</v>
      </c>
      <c r="R12">
        <f t="shared" si="3"/>
        <v>151</v>
      </c>
      <c r="S12">
        <f t="shared" si="3"/>
        <v>114</v>
      </c>
      <c r="U12">
        <v>9</v>
      </c>
      <c r="V12">
        <v>89</v>
      </c>
      <c r="W12">
        <v>97</v>
      </c>
      <c r="X12">
        <f t="shared" si="0"/>
        <v>186</v>
      </c>
      <c r="Z12">
        <v>9</v>
      </c>
      <c r="AA12">
        <v>53</v>
      </c>
      <c r="AB12">
        <v>56</v>
      </c>
      <c r="AC12">
        <v>0</v>
      </c>
      <c r="AD12">
        <v>0</v>
      </c>
      <c r="AE12">
        <f t="shared" si="1"/>
        <v>53</v>
      </c>
      <c r="AF12">
        <f t="shared" si="1"/>
        <v>56</v>
      </c>
      <c r="AH12">
        <v>9</v>
      </c>
      <c r="AI12">
        <v>14</v>
      </c>
      <c r="AJ12">
        <v>16</v>
      </c>
      <c r="AK12">
        <v>0</v>
      </c>
      <c r="AL12">
        <v>0</v>
      </c>
      <c r="AM12">
        <v>0</v>
      </c>
      <c r="AN12">
        <v>0</v>
      </c>
      <c r="AO12">
        <f t="shared" si="2"/>
        <v>14</v>
      </c>
      <c r="AP12">
        <f t="shared" si="2"/>
        <v>16</v>
      </c>
      <c r="AR12">
        <v>9</v>
      </c>
      <c r="AS12">
        <v>6</v>
      </c>
      <c r="AT12">
        <v>10</v>
      </c>
    </row>
    <row r="13" spans="1:46" ht="13.5">
      <c r="A13">
        <v>10</v>
      </c>
      <c r="B13" s="69">
        <v>285</v>
      </c>
      <c r="C13" s="69"/>
      <c r="D13" s="69"/>
      <c r="E13" s="69"/>
      <c r="F13" s="76">
        <v>291</v>
      </c>
      <c r="G13" s="69"/>
      <c r="H13" s="69"/>
      <c r="I13" s="69"/>
      <c r="K13">
        <v>10</v>
      </c>
      <c r="L13">
        <v>115</v>
      </c>
      <c r="M13">
        <v>104</v>
      </c>
      <c r="N13">
        <v>0</v>
      </c>
      <c r="O13">
        <v>0</v>
      </c>
      <c r="P13">
        <v>0</v>
      </c>
      <c r="Q13" s="75">
        <v>0</v>
      </c>
      <c r="R13">
        <f t="shared" si="3"/>
        <v>115</v>
      </c>
      <c r="S13">
        <f t="shared" si="3"/>
        <v>104</v>
      </c>
      <c r="U13">
        <v>10</v>
      </c>
      <c r="V13">
        <v>74</v>
      </c>
      <c r="W13">
        <v>91</v>
      </c>
      <c r="X13">
        <f t="shared" si="0"/>
        <v>165</v>
      </c>
      <c r="Z13">
        <v>10</v>
      </c>
      <c r="AA13">
        <v>62</v>
      </c>
      <c r="AB13">
        <v>64</v>
      </c>
      <c r="AC13">
        <v>0</v>
      </c>
      <c r="AD13">
        <v>0</v>
      </c>
      <c r="AE13">
        <f t="shared" si="1"/>
        <v>62</v>
      </c>
      <c r="AF13">
        <f t="shared" si="1"/>
        <v>64</v>
      </c>
      <c r="AH13">
        <v>10</v>
      </c>
      <c r="AI13">
        <v>24</v>
      </c>
      <c r="AJ13">
        <v>22</v>
      </c>
      <c r="AK13">
        <v>0</v>
      </c>
      <c r="AL13">
        <v>0</v>
      </c>
      <c r="AM13">
        <v>0</v>
      </c>
      <c r="AN13">
        <v>0</v>
      </c>
      <c r="AO13">
        <f t="shared" si="2"/>
        <v>24</v>
      </c>
      <c r="AP13">
        <f t="shared" si="2"/>
        <v>22</v>
      </c>
      <c r="AR13">
        <v>10</v>
      </c>
      <c r="AS13">
        <v>10</v>
      </c>
      <c r="AT13">
        <v>10</v>
      </c>
    </row>
    <row r="14" spans="1:46" ht="13.5">
      <c r="A14">
        <v>11</v>
      </c>
      <c r="B14" s="69">
        <v>262</v>
      </c>
      <c r="C14" s="69"/>
      <c r="D14" s="69"/>
      <c r="E14" s="69"/>
      <c r="F14" s="76">
        <v>308</v>
      </c>
      <c r="G14" s="69"/>
      <c r="H14" s="69"/>
      <c r="I14" s="69"/>
      <c r="K14">
        <v>11</v>
      </c>
      <c r="L14">
        <v>97</v>
      </c>
      <c r="M14">
        <v>127</v>
      </c>
      <c r="N14">
        <v>0</v>
      </c>
      <c r="O14">
        <v>0</v>
      </c>
      <c r="P14">
        <v>0</v>
      </c>
      <c r="Q14" s="75">
        <v>0</v>
      </c>
      <c r="R14">
        <f t="shared" si="3"/>
        <v>97</v>
      </c>
      <c r="S14">
        <f t="shared" si="3"/>
        <v>127</v>
      </c>
      <c r="U14">
        <v>11</v>
      </c>
      <c r="V14">
        <v>94</v>
      </c>
      <c r="W14">
        <v>96</v>
      </c>
      <c r="X14">
        <f t="shared" si="0"/>
        <v>190</v>
      </c>
      <c r="Z14">
        <v>11</v>
      </c>
      <c r="AA14">
        <v>51</v>
      </c>
      <c r="AB14">
        <v>56</v>
      </c>
      <c r="AC14">
        <v>0</v>
      </c>
      <c r="AD14">
        <v>0</v>
      </c>
      <c r="AE14">
        <f t="shared" si="1"/>
        <v>51</v>
      </c>
      <c r="AF14">
        <f t="shared" si="1"/>
        <v>56</v>
      </c>
      <c r="AH14">
        <v>11</v>
      </c>
      <c r="AI14">
        <v>15</v>
      </c>
      <c r="AJ14">
        <v>22</v>
      </c>
      <c r="AK14">
        <v>0</v>
      </c>
      <c r="AL14">
        <v>0</v>
      </c>
      <c r="AM14">
        <v>0</v>
      </c>
      <c r="AN14">
        <v>0</v>
      </c>
      <c r="AO14">
        <f t="shared" si="2"/>
        <v>15</v>
      </c>
      <c r="AP14">
        <f t="shared" si="2"/>
        <v>22</v>
      </c>
      <c r="AR14">
        <v>11</v>
      </c>
      <c r="AS14">
        <v>5</v>
      </c>
      <c r="AT14">
        <v>7</v>
      </c>
    </row>
    <row r="15" spans="1:46" ht="13.5">
      <c r="A15">
        <v>12</v>
      </c>
      <c r="B15" s="69">
        <v>291</v>
      </c>
      <c r="C15" s="69"/>
      <c r="D15" s="69"/>
      <c r="E15" s="69"/>
      <c r="F15" s="76">
        <v>272</v>
      </c>
      <c r="G15" s="69"/>
      <c r="H15" s="69"/>
      <c r="I15" s="69"/>
      <c r="K15">
        <v>12</v>
      </c>
      <c r="L15">
        <v>137</v>
      </c>
      <c r="M15">
        <v>101</v>
      </c>
      <c r="N15">
        <v>0</v>
      </c>
      <c r="O15">
        <v>0</v>
      </c>
      <c r="P15">
        <v>0</v>
      </c>
      <c r="Q15" s="75">
        <v>0</v>
      </c>
      <c r="R15">
        <f t="shared" si="3"/>
        <v>137</v>
      </c>
      <c r="S15">
        <f t="shared" si="3"/>
        <v>101</v>
      </c>
      <c r="U15">
        <v>12</v>
      </c>
      <c r="V15">
        <v>67</v>
      </c>
      <c r="W15">
        <v>83</v>
      </c>
      <c r="X15">
        <f t="shared" si="0"/>
        <v>150</v>
      </c>
      <c r="Z15">
        <v>12</v>
      </c>
      <c r="AA15">
        <v>60</v>
      </c>
      <c r="AB15">
        <v>45</v>
      </c>
      <c r="AC15">
        <v>0</v>
      </c>
      <c r="AD15">
        <v>0</v>
      </c>
      <c r="AE15">
        <f t="shared" si="1"/>
        <v>60</v>
      </c>
      <c r="AF15">
        <f t="shared" si="1"/>
        <v>45</v>
      </c>
      <c r="AH15">
        <v>12</v>
      </c>
      <c r="AI15">
        <v>19</v>
      </c>
      <c r="AJ15">
        <v>31</v>
      </c>
      <c r="AK15">
        <v>0</v>
      </c>
      <c r="AL15">
        <v>0</v>
      </c>
      <c r="AM15">
        <v>0</v>
      </c>
      <c r="AN15">
        <v>0</v>
      </c>
      <c r="AO15">
        <f t="shared" si="2"/>
        <v>19</v>
      </c>
      <c r="AP15">
        <f t="shared" si="2"/>
        <v>31</v>
      </c>
      <c r="AR15">
        <v>12</v>
      </c>
      <c r="AS15">
        <v>8</v>
      </c>
      <c r="AT15">
        <v>12</v>
      </c>
    </row>
    <row r="16" spans="1:46" ht="13.5">
      <c r="A16">
        <v>13</v>
      </c>
      <c r="B16" s="69">
        <v>324</v>
      </c>
      <c r="C16" s="69"/>
      <c r="D16" s="69"/>
      <c r="E16" s="69"/>
      <c r="F16" s="76">
        <v>270</v>
      </c>
      <c r="G16" s="69"/>
      <c r="H16" s="69"/>
      <c r="I16" s="69"/>
      <c r="K16">
        <v>13</v>
      </c>
      <c r="L16">
        <v>123</v>
      </c>
      <c r="M16">
        <v>96</v>
      </c>
      <c r="N16">
        <v>0</v>
      </c>
      <c r="O16">
        <v>0</v>
      </c>
      <c r="P16">
        <v>0</v>
      </c>
      <c r="Q16" s="75">
        <v>0</v>
      </c>
      <c r="R16">
        <f t="shared" si="3"/>
        <v>123</v>
      </c>
      <c r="S16">
        <f t="shared" si="3"/>
        <v>96</v>
      </c>
      <c r="U16">
        <v>13</v>
      </c>
      <c r="V16">
        <v>100</v>
      </c>
      <c r="W16">
        <v>88</v>
      </c>
      <c r="X16">
        <f t="shared" si="0"/>
        <v>188</v>
      </c>
      <c r="Z16">
        <v>13</v>
      </c>
      <c r="AA16">
        <v>68</v>
      </c>
      <c r="AB16">
        <v>53</v>
      </c>
      <c r="AC16">
        <v>0</v>
      </c>
      <c r="AD16">
        <v>0</v>
      </c>
      <c r="AE16">
        <f t="shared" si="1"/>
        <v>68</v>
      </c>
      <c r="AF16">
        <f t="shared" si="1"/>
        <v>53</v>
      </c>
      <c r="AH16">
        <v>13</v>
      </c>
      <c r="AI16">
        <v>20</v>
      </c>
      <c r="AJ16">
        <v>22</v>
      </c>
      <c r="AK16">
        <v>0</v>
      </c>
      <c r="AL16">
        <v>0</v>
      </c>
      <c r="AM16">
        <v>0</v>
      </c>
      <c r="AN16">
        <v>0</v>
      </c>
      <c r="AO16">
        <f t="shared" si="2"/>
        <v>20</v>
      </c>
      <c r="AP16">
        <f t="shared" si="2"/>
        <v>22</v>
      </c>
      <c r="AR16">
        <v>13</v>
      </c>
      <c r="AS16">
        <v>13</v>
      </c>
      <c r="AT16">
        <v>11</v>
      </c>
    </row>
    <row r="17" spans="1:46" ht="13.5">
      <c r="A17">
        <v>14</v>
      </c>
      <c r="B17" s="69">
        <v>280</v>
      </c>
      <c r="C17" s="69"/>
      <c r="D17" s="69"/>
      <c r="E17" s="69"/>
      <c r="F17" s="76">
        <v>273</v>
      </c>
      <c r="G17" s="69"/>
      <c r="H17" s="69"/>
      <c r="I17" s="69"/>
      <c r="K17">
        <v>14</v>
      </c>
      <c r="L17">
        <v>131</v>
      </c>
      <c r="M17">
        <v>99</v>
      </c>
      <c r="N17">
        <v>0</v>
      </c>
      <c r="O17">
        <v>0</v>
      </c>
      <c r="P17">
        <v>0</v>
      </c>
      <c r="Q17" s="75">
        <v>0</v>
      </c>
      <c r="R17">
        <f t="shared" si="3"/>
        <v>131</v>
      </c>
      <c r="S17">
        <f t="shared" si="3"/>
        <v>99</v>
      </c>
      <c r="U17">
        <v>14</v>
      </c>
      <c r="V17">
        <v>67</v>
      </c>
      <c r="W17">
        <v>89</v>
      </c>
      <c r="X17">
        <f t="shared" si="0"/>
        <v>156</v>
      </c>
      <c r="Z17">
        <v>14</v>
      </c>
      <c r="AA17">
        <v>51</v>
      </c>
      <c r="AB17">
        <v>52</v>
      </c>
      <c r="AC17">
        <v>0</v>
      </c>
      <c r="AD17">
        <v>0</v>
      </c>
      <c r="AE17">
        <f t="shared" si="1"/>
        <v>51</v>
      </c>
      <c r="AF17">
        <f t="shared" si="1"/>
        <v>52</v>
      </c>
      <c r="AH17">
        <v>14</v>
      </c>
      <c r="AI17">
        <v>19</v>
      </c>
      <c r="AJ17">
        <v>24</v>
      </c>
      <c r="AK17">
        <v>0</v>
      </c>
      <c r="AL17">
        <v>0</v>
      </c>
      <c r="AM17">
        <v>0</v>
      </c>
      <c r="AN17">
        <v>0</v>
      </c>
      <c r="AO17">
        <f t="shared" si="2"/>
        <v>19</v>
      </c>
      <c r="AP17">
        <f t="shared" si="2"/>
        <v>24</v>
      </c>
      <c r="AR17">
        <v>14</v>
      </c>
      <c r="AS17">
        <v>12</v>
      </c>
      <c r="AT17">
        <v>9</v>
      </c>
    </row>
    <row r="18" spans="1:46" ht="13.5">
      <c r="A18">
        <v>15</v>
      </c>
      <c r="B18" s="69">
        <v>286</v>
      </c>
      <c r="C18" s="69"/>
      <c r="D18" s="69"/>
      <c r="E18" s="69"/>
      <c r="F18" s="76">
        <v>277</v>
      </c>
      <c r="G18" s="69"/>
      <c r="H18" s="69"/>
      <c r="I18" s="69"/>
      <c r="K18">
        <v>15</v>
      </c>
      <c r="L18">
        <v>98</v>
      </c>
      <c r="M18">
        <v>101</v>
      </c>
      <c r="N18">
        <v>0</v>
      </c>
      <c r="O18">
        <v>1</v>
      </c>
      <c r="P18">
        <v>0</v>
      </c>
      <c r="Q18" s="75">
        <v>0</v>
      </c>
      <c r="R18">
        <f t="shared" si="3"/>
        <v>98</v>
      </c>
      <c r="S18">
        <f t="shared" si="3"/>
        <v>102</v>
      </c>
      <c r="U18">
        <v>15</v>
      </c>
      <c r="V18">
        <v>90</v>
      </c>
      <c r="W18">
        <v>75</v>
      </c>
      <c r="X18">
        <f t="shared" si="0"/>
        <v>165</v>
      </c>
      <c r="Z18">
        <v>15</v>
      </c>
      <c r="AA18">
        <v>59</v>
      </c>
      <c r="AB18">
        <v>65</v>
      </c>
      <c r="AC18">
        <v>0</v>
      </c>
      <c r="AD18">
        <v>0</v>
      </c>
      <c r="AE18">
        <f t="shared" si="1"/>
        <v>59</v>
      </c>
      <c r="AF18">
        <f t="shared" si="1"/>
        <v>65</v>
      </c>
      <c r="AH18">
        <v>15</v>
      </c>
      <c r="AI18">
        <v>23</v>
      </c>
      <c r="AJ18">
        <v>23</v>
      </c>
      <c r="AK18">
        <v>6</v>
      </c>
      <c r="AL18">
        <v>5</v>
      </c>
      <c r="AM18">
        <v>0</v>
      </c>
      <c r="AN18">
        <v>0</v>
      </c>
      <c r="AO18">
        <f t="shared" si="2"/>
        <v>29</v>
      </c>
      <c r="AP18">
        <f t="shared" si="2"/>
        <v>28</v>
      </c>
      <c r="AR18">
        <v>15</v>
      </c>
      <c r="AS18">
        <v>10</v>
      </c>
      <c r="AT18">
        <v>7</v>
      </c>
    </row>
    <row r="19" spans="1:46" ht="13.5">
      <c r="A19">
        <v>16</v>
      </c>
      <c r="B19" s="69">
        <v>336</v>
      </c>
      <c r="C19" s="69"/>
      <c r="D19" s="69"/>
      <c r="E19" s="69"/>
      <c r="F19" s="76">
        <v>297</v>
      </c>
      <c r="G19" s="69"/>
      <c r="H19" s="69"/>
      <c r="I19" s="69"/>
      <c r="K19">
        <v>16</v>
      </c>
      <c r="L19">
        <v>120</v>
      </c>
      <c r="M19">
        <v>108</v>
      </c>
      <c r="N19">
        <v>0</v>
      </c>
      <c r="O19">
        <v>0</v>
      </c>
      <c r="P19">
        <v>0</v>
      </c>
      <c r="Q19" s="75">
        <v>0</v>
      </c>
      <c r="R19">
        <f t="shared" si="3"/>
        <v>120</v>
      </c>
      <c r="S19">
        <f t="shared" si="3"/>
        <v>108</v>
      </c>
      <c r="U19">
        <v>16</v>
      </c>
      <c r="V19">
        <v>107</v>
      </c>
      <c r="W19">
        <v>77</v>
      </c>
      <c r="X19">
        <f t="shared" si="0"/>
        <v>184</v>
      </c>
      <c r="Z19">
        <v>16</v>
      </c>
      <c r="AA19">
        <v>60</v>
      </c>
      <c r="AB19">
        <v>63</v>
      </c>
      <c r="AC19">
        <v>0</v>
      </c>
      <c r="AD19">
        <v>0</v>
      </c>
      <c r="AE19">
        <f t="shared" si="1"/>
        <v>60</v>
      </c>
      <c r="AF19">
        <f t="shared" si="1"/>
        <v>63</v>
      </c>
      <c r="AH19">
        <v>16</v>
      </c>
      <c r="AI19">
        <v>24</v>
      </c>
      <c r="AJ19">
        <v>26</v>
      </c>
      <c r="AK19">
        <v>17</v>
      </c>
      <c r="AL19">
        <v>9</v>
      </c>
      <c r="AM19">
        <v>0</v>
      </c>
      <c r="AN19">
        <v>0</v>
      </c>
      <c r="AO19">
        <f t="shared" si="2"/>
        <v>41</v>
      </c>
      <c r="AP19">
        <f t="shared" si="2"/>
        <v>35</v>
      </c>
      <c r="AR19">
        <v>16</v>
      </c>
      <c r="AS19">
        <v>8</v>
      </c>
      <c r="AT19">
        <v>14</v>
      </c>
    </row>
    <row r="20" spans="1:46" ht="13.5">
      <c r="A20">
        <v>17</v>
      </c>
      <c r="B20" s="69">
        <v>321</v>
      </c>
      <c r="C20" s="69"/>
      <c r="D20" s="69"/>
      <c r="E20" s="69"/>
      <c r="F20" s="76">
        <v>301</v>
      </c>
      <c r="G20" s="69"/>
      <c r="H20" s="69"/>
      <c r="I20" s="69"/>
      <c r="K20">
        <v>17</v>
      </c>
      <c r="L20">
        <v>111</v>
      </c>
      <c r="M20">
        <v>113</v>
      </c>
      <c r="N20">
        <v>0</v>
      </c>
      <c r="O20">
        <v>0</v>
      </c>
      <c r="P20">
        <v>0</v>
      </c>
      <c r="Q20" s="75">
        <v>0</v>
      </c>
      <c r="R20">
        <f t="shared" si="3"/>
        <v>111</v>
      </c>
      <c r="S20">
        <f t="shared" si="3"/>
        <v>113</v>
      </c>
      <c r="U20">
        <v>17</v>
      </c>
      <c r="V20">
        <v>101</v>
      </c>
      <c r="W20">
        <v>88</v>
      </c>
      <c r="X20">
        <f t="shared" si="0"/>
        <v>189</v>
      </c>
      <c r="Z20">
        <v>17</v>
      </c>
      <c r="AA20">
        <v>58</v>
      </c>
      <c r="AB20">
        <v>62</v>
      </c>
      <c r="AC20">
        <v>0</v>
      </c>
      <c r="AD20">
        <v>0</v>
      </c>
      <c r="AE20">
        <f t="shared" si="1"/>
        <v>58</v>
      </c>
      <c r="AF20">
        <f t="shared" si="1"/>
        <v>62</v>
      </c>
      <c r="AH20">
        <v>17</v>
      </c>
      <c r="AI20">
        <v>29</v>
      </c>
      <c r="AJ20">
        <v>21</v>
      </c>
      <c r="AK20">
        <v>12</v>
      </c>
      <c r="AL20">
        <v>8</v>
      </c>
      <c r="AM20">
        <v>0</v>
      </c>
      <c r="AN20">
        <v>0</v>
      </c>
      <c r="AO20">
        <f t="shared" si="2"/>
        <v>41</v>
      </c>
      <c r="AP20">
        <f t="shared" si="2"/>
        <v>29</v>
      </c>
      <c r="AR20">
        <v>17</v>
      </c>
      <c r="AS20">
        <v>10</v>
      </c>
      <c r="AT20">
        <v>9</v>
      </c>
    </row>
    <row r="21" spans="1:46" ht="13.5">
      <c r="A21">
        <v>18</v>
      </c>
      <c r="B21" s="69">
        <v>370</v>
      </c>
      <c r="C21" s="69"/>
      <c r="D21" s="69"/>
      <c r="E21" s="69"/>
      <c r="F21" s="76">
        <v>343</v>
      </c>
      <c r="G21" s="69"/>
      <c r="H21" s="69"/>
      <c r="I21" s="69"/>
      <c r="K21">
        <v>18</v>
      </c>
      <c r="L21">
        <v>113</v>
      </c>
      <c r="M21">
        <v>142</v>
      </c>
      <c r="N21">
        <v>0</v>
      </c>
      <c r="O21">
        <v>0</v>
      </c>
      <c r="P21">
        <v>0</v>
      </c>
      <c r="Q21" s="75">
        <v>0</v>
      </c>
      <c r="R21">
        <f t="shared" si="3"/>
        <v>113</v>
      </c>
      <c r="S21">
        <f t="shared" si="3"/>
        <v>142</v>
      </c>
      <c r="U21">
        <v>18</v>
      </c>
      <c r="V21">
        <v>114</v>
      </c>
      <c r="W21">
        <v>91</v>
      </c>
      <c r="X21">
        <f t="shared" si="0"/>
        <v>205</v>
      </c>
      <c r="Z21">
        <v>18</v>
      </c>
      <c r="AA21">
        <v>67</v>
      </c>
      <c r="AB21">
        <v>65</v>
      </c>
      <c r="AC21">
        <v>0</v>
      </c>
      <c r="AD21">
        <v>0</v>
      </c>
      <c r="AE21">
        <f t="shared" si="1"/>
        <v>67</v>
      </c>
      <c r="AF21">
        <f t="shared" si="1"/>
        <v>65</v>
      </c>
      <c r="AH21">
        <v>18</v>
      </c>
      <c r="AI21">
        <v>60</v>
      </c>
      <c r="AJ21">
        <v>38</v>
      </c>
      <c r="AK21">
        <v>1</v>
      </c>
      <c r="AL21">
        <v>1</v>
      </c>
      <c r="AM21">
        <v>0</v>
      </c>
      <c r="AN21">
        <v>0</v>
      </c>
      <c r="AO21">
        <f t="shared" si="2"/>
        <v>61</v>
      </c>
      <c r="AP21">
        <f t="shared" si="2"/>
        <v>39</v>
      </c>
      <c r="AR21">
        <v>18</v>
      </c>
      <c r="AS21">
        <v>15</v>
      </c>
      <c r="AT21">
        <v>6</v>
      </c>
    </row>
    <row r="22" spans="1:46" ht="13.5">
      <c r="A22">
        <v>19</v>
      </c>
      <c r="B22" s="69">
        <v>438</v>
      </c>
      <c r="C22" s="69"/>
      <c r="D22" s="69"/>
      <c r="E22" s="69"/>
      <c r="F22" s="76">
        <v>377</v>
      </c>
      <c r="G22" s="69"/>
      <c r="H22" s="69"/>
      <c r="I22" s="69"/>
      <c r="K22">
        <v>19</v>
      </c>
      <c r="L22">
        <v>114</v>
      </c>
      <c r="M22">
        <v>127</v>
      </c>
      <c r="N22">
        <v>0</v>
      </c>
      <c r="O22">
        <v>0</v>
      </c>
      <c r="P22">
        <v>0</v>
      </c>
      <c r="Q22" s="75">
        <v>0</v>
      </c>
      <c r="R22">
        <f t="shared" si="3"/>
        <v>114</v>
      </c>
      <c r="S22">
        <f t="shared" si="3"/>
        <v>127</v>
      </c>
      <c r="U22">
        <v>19</v>
      </c>
      <c r="V22">
        <v>142</v>
      </c>
      <c r="W22">
        <v>122</v>
      </c>
      <c r="X22">
        <f t="shared" si="0"/>
        <v>264</v>
      </c>
      <c r="Z22">
        <v>19</v>
      </c>
      <c r="AA22">
        <v>91</v>
      </c>
      <c r="AB22">
        <v>71</v>
      </c>
      <c r="AC22">
        <v>0</v>
      </c>
      <c r="AD22">
        <v>0</v>
      </c>
      <c r="AE22">
        <f t="shared" si="1"/>
        <v>91</v>
      </c>
      <c r="AF22">
        <f t="shared" si="1"/>
        <v>71</v>
      </c>
      <c r="AH22">
        <v>19</v>
      </c>
      <c r="AI22">
        <v>76</v>
      </c>
      <c r="AJ22">
        <v>49</v>
      </c>
      <c r="AK22">
        <v>3</v>
      </c>
      <c r="AL22">
        <v>0</v>
      </c>
      <c r="AM22">
        <v>0</v>
      </c>
      <c r="AN22">
        <v>0</v>
      </c>
      <c r="AO22">
        <f t="shared" si="2"/>
        <v>79</v>
      </c>
      <c r="AP22">
        <f t="shared" si="2"/>
        <v>49</v>
      </c>
      <c r="AR22">
        <v>19</v>
      </c>
      <c r="AS22">
        <v>12</v>
      </c>
      <c r="AT22">
        <v>8</v>
      </c>
    </row>
    <row r="23" spans="1:46" ht="13.5">
      <c r="A23">
        <v>20</v>
      </c>
      <c r="B23" s="69">
        <v>460</v>
      </c>
      <c r="C23" s="69"/>
      <c r="D23" s="69"/>
      <c r="E23" s="69"/>
      <c r="F23" s="76">
        <v>397</v>
      </c>
      <c r="G23" s="69"/>
      <c r="H23" s="69"/>
      <c r="I23" s="69"/>
      <c r="K23">
        <v>20</v>
      </c>
      <c r="L23">
        <v>148</v>
      </c>
      <c r="M23">
        <v>126</v>
      </c>
      <c r="N23">
        <v>0</v>
      </c>
      <c r="O23">
        <v>0</v>
      </c>
      <c r="P23">
        <v>0</v>
      </c>
      <c r="Q23" s="75">
        <v>0</v>
      </c>
      <c r="R23">
        <f t="shared" si="3"/>
        <v>148</v>
      </c>
      <c r="S23">
        <f t="shared" si="3"/>
        <v>126</v>
      </c>
      <c r="U23">
        <v>20</v>
      </c>
      <c r="V23">
        <v>126</v>
      </c>
      <c r="W23">
        <v>137</v>
      </c>
      <c r="X23">
        <f t="shared" si="0"/>
        <v>263</v>
      </c>
      <c r="Z23">
        <v>20</v>
      </c>
      <c r="AA23">
        <v>81</v>
      </c>
      <c r="AB23">
        <v>69</v>
      </c>
      <c r="AC23">
        <v>0</v>
      </c>
      <c r="AD23">
        <v>0</v>
      </c>
      <c r="AE23">
        <f t="shared" si="1"/>
        <v>81</v>
      </c>
      <c r="AF23">
        <f t="shared" si="1"/>
        <v>69</v>
      </c>
      <c r="AH23">
        <v>20</v>
      </c>
      <c r="AI23">
        <v>84</v>
      </c>
      <c r="AJ23">
        <v>51</v>
      </c>
      <c r="AK23">
        <v>8</v>
      </c>
      <c r="AL23">
        <v>0</v>
      </c>
      <c r="AM23">
        <v>0</v>
      </c>
      <c r="AN23">
        <v>0</v>
      </c>
      <c r="AO23">
        <f t="shared" si="2"/>
        <v>92</v>
      </c>
      <c r="AP23">
        <f t="shared" si="2"/>
        <v>51</v>
      </c>
      <c r="AR23">
        <v>20</v>
      </c>
      <c r="AS23">
        <v>13</v>
      </c>
      <c r="AT23">
        <v>14</v>
      </c>
    </row>
    <row r="24" spans="1:46" ht="13.5">
      <c r="A24">
        <v>21</v>
      </c>
      <c r="B24" s="69">
        <v>404</v>
      </c>
      <c r="C24" s="69"/>
      <c r="D24" s="69"/>
      <c r="E24" s="69"/>
      <c r="F24" s="76">
        <v>378</v>
      </c>
      <c r="G24" s="69"/>
      <c r="H24" s="69"/>
      <c r="I24" s="69"/>
      <c r="K24">
        <v>21</v>
      </c>
      <c r="L24">
        <v>118</v>
      </c>
      <c r="M24">
        <v>126</v>
      </c>
      <c r="N24">
        <v>0</v>
      </c>
      <c r="O24">
        <v>0</v>
      </c>
      <c r="P24">
        <v>0</v>
      </c>
      <c r="Q24" s="75">
        <v>0</v>
      </c>
      <c r="R24">
        <f t="shared" si="3"/>
        <v>118</v>
      </c>
      <c r="S24">
        <f t="shared" si="3"/>
        <v>126</v>
      </c>
      <c r="U24">
        <v>21</v>
      </c>
      <c r="V24">
        <v>137</v>
      </c>
      <c r="W24">
        <v>129</v>
      </c>
      <c r="X24">
        <f t="shared" si="0"/>
        <v>266</v>
      </c>
      <c r="Z24">
        <v>21</v>
      </c>
      <c r="AA24">
        <v>72</v>
      </c>
      <c r="AB24">
        <v>78</v>
      </c>
      <c r="AC24">
        <v>0</v>
      </c>
      <c r="AD24">
        <v>0</v>
      </c>
      <c r="AE24">
        <f t="shared" si="1"/>
        <v>72</v>
      </c>
      <c r="AF24">
        <f t="shared" si="1"/>
        <v>78</v>
      </c>
      <c r="AH24">
        <v>21</v>
      </c>
      <c r="AI24">
        <v>62</v>
      </c>
      <c r="AJ24">
        <v>34</v>
      </c>
      <c r="AK24">
        <v>4</v>
      </c>
      <c r="AL24">
        <v>0</v>
      </c>
      <c r="AM24">
        <v>0</v>
      </c>
      <c r="AN24">
        <v>0</v>
      </c>
      <c r="AO24">
        <f t="shared" si="2"/>
        <v>66</v>
      </c>
      <c r="AP24">
        <f t="shared" si="2"/>
        <v>34</v>
      </c>
      <c r="AR24">
        <v>21</v>
      </c>
      <c r="AS24">
        <v>11</v>
      </c>
      <c r="AT24">
        <v>11</v>
      </c>
    </row>
    <row r="25" spans="1:46" ht="13.5">
      <c r="A25">
        <v>22</v>
      </c>
      <c r="B25" s="69">
        <v>445</v>
      </c>
      <c r="C25" s="69"/>
      <c r="D25" s="69"/>
      <c r="E25" s="69"/>
      <c r="F25" s="76">
        <v>316</v>
      </c>
      <c r="G25" s="69"/>
      <c r="H25" s="69"/>
      <c r="I25" s="69"/>
      <c r="K25">
        <v>22</v>
      </c>
      <c r="L25">
        <v>147</v>
      </c>
      <c r="M25">
        <v>136</v>
      </c>
      <c r="N25">
        <v>0</v>
      </c>
      <c r="O25">
        <v>0</v>
      </c>
      <c r="P25">
        <v>0</v>
      </c>
      <c r="Q25" s="75">
        <v>0</v>
      </c>
      <c r="R25">
        <f t="shared" si="3"/>
        <v>147</v>
      </c>
      <c r="S25">
        <f t="shared" si="3"/>
        <v>136</v>
      </c>
      <c r="U25">
        <v>22</v>
      </c>
      <c r="V25">
        <v>154</v>
      </c>
      <c r="W25">
        <v>92</v>
      </c>
      <c r="X25">
        <f t="shared" si="0"/>
        <v>246</v>
      </c>
      <c r="Z25">
        <v>22</v>
      </c>
      <c r="AA25">
        <v>70</v>
      </c>
      <c r="AB25">
        <v>58</v>
      </c>
      <c r="AC25">
        <v>0</v>
      </c>
      <c r="AD25">
        <v>0</v>
      </c>
      <c r="AE25">
        <f t="shared" si="1"/>
        <v>70</v>
      </c>
      <c r="AF25">
        <f t="shared" si="1"/>
        <v>58</v>
      </c>
      <c r="AH25">
        <v>22</v>
      </c>
      <c r="AI25">
        <v>64</v>
      </c>
      <c r="AJ25">
        <v>22</v>
      </c>
      <c r="AK25">
        <v>1</v>
      </c>
      <c r="AL25">
        <v>0</v>
      </c>
      <c r="AM25">
        <v>0</v>
      </c>
      <c r="AN25">
        <v>0</v>
      </c>
      <c r="AO25">
        <f t="shared" si="2"/>
        <v>65</v>
      </c>
      <c r="AP25">
        <f t="shared" si="2"/>
        <v>22</v>
      </c>
      <c r="AR25">
        <v>22</v>
      </c>
      <c r="AS25">
        <v>9</v>
      </c>
      <c r="AT25">
        <v>8</v>
      </c>
    </row>
    <row r="26" spans="1:46" ht="13.5">
      <c r="A26">
        <v>23</v>
      </c>
      <c r="B26" s="69">
        <v>394</v>
      </c>
      <c r="C26" s="69"/>
      <c r="D26" s="69"/>
      <c r="E26" s="69"/>
      <c r="F26" s="76">
        <v>351</v>
      </c>
      <c r="G26" s="69"/>
      <c r="H26" s="69"/>
      <c r="I26" s="69"/>
      <c r="K26">
        <v>23</v>
      </c>
      <c r="L26">
        <v>128</v>
      </c>
      <c r="M26">
        <v>142</v>
      </c>
      <c r="N26">
        <v>0</v>
      </c>
      <c r="O26">
        <v>0</v>
      </c>
      <c r="P26">
        <v>0</v>
      </c>
      <c r="Q26" s="75">
        <v>0</v>
      </c>
      <c r="R26">
        <f t="shared" si="3"/>
        <v>128</v>
      </c>
      <c r="S26">
        <f t="shared" si="3"/>
        <v>142</v>
      </c>
      <c r="U26">
        <v>23</v>
      </c>
      <c r="V26">
        <v>142</v>
      </c>
      <c r="W26">
        <v>105</v>
      </c>
      <c r="X26">
        <f t="shared" si="0"/>
        <v>247</v>
      </c>
      <c r="Z26">
        <v>23</v>
      </c>
      <c r="AA26">
        <v>56</v>
      </c>
      <c r="AB26">
        <v>63</v>
      </c>
      <c r="AC26">
        <v>0</v>
      </c>
      <c r="AD26">
        <v>0</v>
      </c>
      <c r="AE26">
        <f t="shared" si="1"/>
        <v>56</v>
      </c>
      <c r="AF26">
        <f t="shared" si="1"/>
        <v>63</v>
      </c>
      <c r="AH26">
        <v>23</v>
      </c>
      <c r="AI26">
        <v>57</v>
      </c>
      <c r="AJ26">
        <v>30</v>
      </c>
      <c r="AK26">
        <v>0</v>
      </c>
      <c r="AL26">
        <v>0</v>
      </c>
      <c r="AM26">
        <v>0</v>
      </c>
      <c r="AN26">
        <v>0</v>
      </c>
      <c r="AO26">
        <f t="shared" si="2"/>
        <v>57</v>
      </c>
      <c r="AP26">
        <f t="shared" si="2"/>
        <v>30</v>
      </c>
      <c r="AR26">
        <v>23</v>
      </c>
      <c r="AS26">
        <v>11</v>
      </c>
      <c r="AT26">
        <v>11</v>
      </c>
    </row>
    <row r="27" spans="1:46" ht="13.5">
      <c r="A27">
        <v>24</v>
      </c>
      <c r="B27" s="69">
        <v>387</v>
      </c>
      <c r="C27" s="69"/>
      <c r="D27" s="69"/>
      <c r="E27" s="69"/>
      <c r="F27" s="76">
        <v>351</v>
      </c>
      <c r="G27" s="69"/>
      <c r="H27" s="69"/>
      <c r="I27" s="69"/>
      <c r="K27">
        <v>24</v>
      </c>
      <c r="L27">
        <v>133</v>
      </c>
      <c r="M27">
        <v>130</v>
      </c>
      <c r="N27">
        <v>0</v>
      </c>
      <c r="O27">
        <v>1</v>
      </c>
      <c r="P27">
        <v>0</v>
      </c>
      <c r="Q27" s="75">
        <v>0</v>
      </c>
      <c r="R27">
        <f t="shared" si="3"/>
        <v>133</v>
      </c>
      <c r="S27">
        <f t="shared" si="3"/>
        <v>131</v>
      </c>
      <c r="U27">
        <v>24</v>
      </c>
      <c r="V27">
        <v>125</v>
      </c>
      <c r="W27">
        <v>108</v>
      </c>
      <c r="X27">
        <f t="shared" si="0"/>
        <v>233</v>
      </c>
      <c r="Z27">
        <v>24</v>
      </c>
      <c r="AA27">
        <v>69</v>
      </c>
      <c r="AB27">
        <v>80</v>
      </c>
      <c r="AC27">
        <v>0</v>
      </c>
      <c r="AD27">
        <v>0</v>
      </c>
      <c r="AE27">
        <f t="shared" si="1"/>
        <v>69</v>
      </c>
      <c r="AF27">
        <f t="shared" si="1"/>
        <v>80</v>
      </c>
      <c r="AH27">
        <v>24</v>
      </c>
      <c r="AI27">
        <v>50</v>
      </c>
      <c r="AJ27">
        <v>27</v>
      </c>
      <c r="AK27">
        <v>0</v>
      </c>
      <c r="AL27">
        <v>0</v>
      </c>
      <c r="AM27">
        <v>0</v>
      </c>
      <c r="AN27">
        <v>0</v>
      </c>
      <c r="AO27">
        <f t="shared" si="2"/>
        <v>50</v>
      </c>
      <c r="AP27">
        <f t="shared" si="2"/>
        <v>27</v>
      </c>
      <c r="AR27">
        <v>24</v>
      </c>
      <c r="AS27">
        <v>10</v>
      </c>
      <c r="AT27">
        <v>5</v>
      </c>
    </row>
    <row r="28" spans="1:46" ht="13.5">
      <c r="A28">
        <v>25</v>
      </c>
      <c r="B28" s="69">
        <v>391</v>
      </c>
      <c r="C28" s="69"/>
      <c r="D28" s="69"/>
      <c r="E28" s="69"/>
      <c r="F28" s="76">
        <v>350</v>
      </c>
      <c r="G28" s="69"/>
      <c r="H28" s="69"/>
      <c r="I28" s="69"/>
      <c r="K28">
        <v>25</v>
      </c>
      <c r="L28">
        <v>143</v>
      </c>
      <c r="M28">
        <v>151</v>
      </c>
      <c r="N28">
        <v>0</v>
      </c>
      <c r="O28">
        <v>0</v>
      </c>
      <c r="P28">
        <v>0</v>
      </c>
      <c r="Q28" s="75">
        <v>0</v>
      </c>
      <c r="R28">
        <f t="shared" si="3"/>
        <v>143</v>
      </c>
      <c r="S28">
        <f t="shared" si="3"/>
        <v>151</v>
      </c>
      <c r="U28">
        <v>25</v>
      </c>
      <c r="V28">
        <v>122</v>
      </c>
      <c r="W28">
        <v>110</v>
      </c>
      <c r="X28">
        <f t="shared" si="0"/>
        <v>232</v>
      </c>
      <c r="Z28">
        <v>25</v>
      </c>
      <c r="AA28">
        <v>72</v>
      </c>
      <c r="AB28">
        <v>58</v>
      </c>
      <c r="AC28">
        <v>0</v>
      </c>
      <c r="AD28">
        <v>0</v>
      </c>
      <c r="AE28">
        <f t="shared" si="1"/>
        <v>72</v>
      </c>
      <c r="AF28">
        <f t="shared" si="1"/>
        <v>58</v>
      </c>
      <c r="AH28">
        <v>25</v>
      </c>
      <c r="AI28">
        <v>45</v>
      </c>
      <c r="AJ28">
        <v>24</v>
      </c>
      <c r="AK28">
        <v>0</v>
      </c>
      <c r="AL28">
        <v>0</v>
      </c>
      <c r="AM28">
        <v>0</v>
      </c>
      <c r="AN28">
        <v>0</v>
      </c>
      <c r="AO28">
        <f t="shared" si="2"/>
        <v>45</v>
      </c>
      <c r="AP28">
        <f t="shared" si="2"/>
        <v>24</v>
      </c>
      <c r="AR28">
        <v>25</v>
      </c>
      <c r="AS28">
        <v>9</v>
      </c>
      <c r="AT28">
        <v>7</v>
      </c>
    </row>
    <row r="29" spans="1:46" ht="13.5">
      <c r="A29">
        <v>26</v>
      </c>
      <c r="B29" s="69">
        <v>389</v>
      </c>
      <c r="C29" s="69"/>
      <c r="D29" s="69"/>
      <c r="E29" s="69"/>
      <c r="F29" s="76">
        <v>446</v>
      </c>
      <c r="G29" s="69"/>
      <c r="H29" s="69"/>
      <c r="I29" s="69"/>
      <c r="K29">
        <v>26</v>
      </c>
      <c r="L29">
        <v>141</v>
      </c>
      <c r="M29">
        <v>187</v>
      </c>
      <c r="N29">
        <v>0</v>
      </c>
      <c r="O29">
        <v>0</v>
      </c>
      <c r="P29">
        <v>0</v>
      </c>
      <c r="Q29" s="75">
        <v>0</v>
      </c>
      <c r="R29">
        <f t="shared" si="3"/>
        <v>141</v>
      </c>
      <c r="S29">
        <f t="shared" si="3"/>
        <v>187</v>
      </c>
      <c r="U29">
        <v>26</v>
      </c>
      <c r="V29">
        <v>134</v>
      </c>
      <c r="W29">
        <v>140</v>
      </c>
      <c r="X29">
        <f t="shared" si="0"/>
        <v>274</v>
      </c>
      <c r="Z29">
        <v>26</v>
      </c>
      <c r="AA29">
        <v>73</v>
      </c>
      <c r="AB29">
        <v>79</v>
      </c>
      <c r="AC29">
        <v>0</v>
      </c>
      <c r="AD29">
        <v>0</v>
      </c>
      <c r="AE29">
        <f t="shared" si="1"/>
        <v>73</v>
      </c>
      <c r="AF29">
        <f t="shared" si="1"/>
        <v>79</v>
      </c>
      <c r="AH29">
        <v>26</v>
      </c>
      <c r="AI29">
        <v>25</v>
      </c>
      <c r="AJ29">
        <v>24</v>
      </c>
      <c r="AK29">
        <v>0</v>
      </c>
      <c r="AL29">
        <v>0</v>
      </c>
      <c r="AM29">
        <v>0</v>
      </c>
      <c r="AN29">
        <v>0</v>
      </c>
      <c r="AO29">
        <f t="shared" si="2"/>
        <v>25</v>
      </c>
      <c r="AP29">
        <f t="shared" si="2"/>
        <v>24</v>
      </c>
      <c r="AR29">
        <v>26</v>
      </c>
      <c r="AS29">
        <v>16</v>
      </c>
      <c r="AT29">
        <v>16</v>
      </c>
    </row>
    <row r="30" spans="1:46" ht="13.5">
      <c r="A30">
        <v>27</v>
      </c>
      <c r="B30" s="69">
        <v>403</v>
      </c>
      <c r="C30" s="69"/>
      <c r="D30" s="69"/>
      <c r="E30" s="69"/>
      <c r="F30" s="76">
        <v>397</v>
      </c>
      <c r="G30" s="69"/>
      <c r="H30" s="69"/>
      <c r="I30" s="69"/>
      <c r="K30">
        <v>27</v>
      </c>
      <c r="L30">
        <v>167</v>
      </c>
      <c r="M30">
        <v>155</v>
      </c>
      <c r="N30">
        <v>0</v>
      </c>
      <c r="O30">
        <v>1</v>
      </c>
      <c r="P30">
        <v>0</v>
      </c>
      <c r="Q30" s="75">
        <v>0</v>
      </c>
      <c r="R30">
        <f t="shared" si="3"/>
        <v>167</v>
      </c>
      <c r="S30">
        <f t="shared" si="3"/>
        <v>156</v>
      </c>
      <c r="U30">
        <v>27</v>
      </c>
      <c r="V30">
        <v>127</v>
      </c>
      <c r="W30">
        <v>136</v>
      </c>
      <c r="X30">
        <f t="shared" si="0"/>
        <v>263</v>
      </c>
      <c r="Z30">
        <v>27</v>
      </c>
      <c r="AA30">
        <v>68</v>
      </c>
      <c r="AB30">
        <v>72</v>
      </c>
      <c r="AC30">
        <v>0</v>
      </c>
      <c r="AD30">
        <v>0</v>
      </c>
      <c r="AE30">
        <f t="shared" si="1"/>
        <v>68</v>
      </c>
      <c r="AF30">
        <f t="shared" si="1"/>
        <v>72</v>
      </c>
      <c r="AH30">
        <v>27</v>
      </c>
      <c r="AI30">
        <v>36</v>
      </c>
      <c r="AJ30">
        <v>24</v>
      </c>
      <c r="AK30">
        <v>0</v>
      </c>
      <c r="AL30">
        <v>0</v>
      </c>
      <c r="AM30">
        <v>0</v>
      </c>
      <c r="AN30">
        <v>0</v>
      </c>
      <c r="AO30">
        <f t="shared" si="2"/>
        <v>36</v>
      </c>
      <c r="AP30">
        <f t="shared" si="2"/>
        <v>24</v>
      </c>
      <c r="AR30">
        <v>27</v>
      </c>
      <c r="AS30">
        <v>5</v>
      </c>
      <c r="AT30">
        <v>9</v>
      </c>
    </row>
    <row r="31" spans="1:46" ht="13.5">
      <c r="A31">
        <v>28</v>
      </c>
      <c r="B31" s="69">
        <v>428</v>
      </c>
      <c r="C31" s="69"/>
      <c r="D31" s="69"/>
      <c r="E31" s="69"/>
      <c r="F31" s="76">
        <v>475</v>
      </c>
      <c r="G31" s="69"/>
      <c r="H31" s="69"/>
      <c r="I31" s="69"/>
      <c r="K31">
        <v>28</v>
      </c>
      <c r="L31">
        <v>171</v>
      </c>
      <c r="M31">
        <v>172</v>
      </c>
      <c r="N31">
        <v>0</v>
      </c>
      <c r="O31">
        <v>0</v>
      </c>
      <c r="P31">
        <v>0</v>
      </c>
      <c r="Q31" s="75">
        <v>0</v>
      </c>
      <c r="R31">
        <f t="shared" si="3"/>
        <v>171</v>
      </c>
      <c r="S31">
        <f t="shared" si="3"/>
        <v>172</v>
      </c>
      <c r="U31">
        <v>28</v>
      </c>
      <c r="V31">
        <v>147</v>
      </c>
      <c r="W31">
        <v>176</v>
      </c>
      <c r="X31">
        <f t="shared" si="0"/>
        <v>323</v>
      </c>
      <c r="Z31">
        <v>28</v>
      </c>
      <c r="AA31">
        <v>69</v>
      </c>
      <c r="AB31">
        <v>74</v>
      </c>
      <c r="AC31">
        <v>0</v>
      </c>
      <c r="AD31">
        <v>0</v>
      </c>
      <c r="AE31">
        <f t="shared" si="1"/>
        <v>69</v>
      </c>
      <c r="AF31">
        <f t="shared" si="1"/>
        <v>74</v>
      </c>
      <c r="AH31">
        <v>28</v>
      </c>
      <c r="AI31">
        <v>29</v>
      </c>
      <c r="AJ31">
        <v>41</v>
      </c>
      <c r="AK31">
        <v>1</v>
      </c>
      <c r="AL31">
        <v>0</v>
      </c>
      <c r="AM31">
        <v>0</v>
      </c>
      <c r="AN31">
        <v>0</v>
      </c>
      <c r="AO31">
        <f t="shared" si="2"/>
        <v>30</v>
      </c>
      <c r="AP31">
        <f t="shared" si="2"/>
        <v>41</v>
      </c>
      <c r="AR31">
        <v>28</v>
      </c>
      <c r="AS31">
        <v>11</v>
      </c>
      <c r="AT31">
        <v>12</v>
      </c>
    </row>
    <row r="32" spans="1:46" ht="13.5">
      <c r="A32">
        <v>29</v>
      </c>
      <c r="B32" s="69">
        <v>462</v>
      </c>
      <c r="C32" s="69"/>
      <c r="D32" s="69"/>
      <c r="E32" s="69"/>
      <c r="F32" s="76">
        <v>455</v>
      </c>
      <c r="G32" s="69"/>
      <c r="H32" s="69"/>
      <c r="I32" s="69"/>
      <c r="K32">
        <v>29</v>
      </c>
      <c r="L32">
        <v>175</v>
      </c>
      <c r="M32">
        <v>186</v>
      </c>
      <c r="N32">
        <v>0</v>
      </c>
      <c r="O32">
        <v>0</v>
      </c>
      <c r="P32">
        <v>0</v>
      </c>
      <c r="Q32" s="75">
        <v>0</v>
      </c>
      <c r="R32">
        <f t="shared" si="3"/>
        <v>175</v>
      </c>
      <c r="S32">
        <f t="shared" si="3"/>
        <v>186</v>
      </c>
      <c r="U32">
        <v>29</v>
      </c>
      <c r="V32">
        <v>161</v>
      </c>
      <c r="W32">
        <v>140</v>
      </c>
      <c r="X32">
        <f t="shared" si="0"/>
        <v>301</v>
      </c>
      <c r="Z32">
        <v>29</v>
      </c>
      <c r="AA32">
        <v>87</v>
      </c>
      <c r="AB32">
        <v>78</v>
      </c>
      <c r="AC32">
        <v>0</v>
      </c>
      <c r="AD32">
        <v>0</v>
      </c>
      <c r="AE32">
        <f t="shared" si="1"/>
        <v>87</v>
      </c>
      <c r="AF32">
        <f t="shared" si="1"/>
        <v>78</v>
      </c>
      <c r="AH32">
        <v>29</v>
      </c>
      <c r="AI32">
        <v>34</v>
      </c>
      <c r="AJ32">
        <v>43</v>
      </c>
      <c r="AK32">
        <v>0</v>
      </c>
      <c r="AL32">
        <v>0</v>
      </c>
      <c r="AM32">
        <v>0</v>
      </c>
      <c r="AN32">
        <v>0</v>
      </c>
      <c r="AO32">
        <f t="shared" si="2"/>
        <v>34</v>
      </c>
      <c r="AP32">
        <f t="shared" si="2"/>
        <v>43</v>
      </c>
      <c r="AR32">
        <v>29</v>
      </c>
      <c r="AS32">
        <v>5</v>
      </c>
      <c r="AT32">
        <v>8</v>
      </c>
    </row>
    <row r="33" spans="1:46" ht="13.5">
      <c r="A33">
        <v>30</v>
      </c>
      <c r="B33" s="69">
        <v>522</v>
      </c>
      <c r="C33" s="69"/>
      <c r="D33" s="69"/>
      <c r="E33" s="69"/>
      <c r="F33" s="76">
        <v>528</v>
      </c>
      <c r="G33" s="69"/>
      <c r="H33" s="69"/>
      <c r="I33" s="69"/>
      <c r="K33">
        <v>30</v>
      </c>
      <c r="L33">
        <v>203</v>
      </c>
      <c r="M33">
        <v>200</v>
      </c>
      <c r="N33">
        <v>0</v>
      </c>
      <c r="O33">
        <v>0</v>
      </c>
      <c r="P33">
        <v>0</v>
      </c>
      <c r="Q33" s="75">
        <v>0</v>
      </c>
      <c r="R33">
        <f t="shared" si="3"/>
        <v>203</v>
      </c>
      <c r="S33">
        <f t="shared" si="3"/>
        <v>200</v>
      </c>
      <c r="U33">
        <v>30</v>
      </c>
      <c r="V33">
        <v>181</v>
      </c>
      <c r="W33">
        <v>183</v>
      </c>
      <c r="X33">
        <f t="shared" si="0"/>
        <v>364</v>
      </c>
      <c r="Z33">
        <v>30</v>
      </c>
      <c r="AA33">
        <v>81</v>
      </c>
      <c r="AB33">
        <v>96</v>
      </c>
      <c r="AC33">
        <v>0</v>
      </c>
      <c r="AD33">
        <v>0</v>
      </c>
      <c r="AE33">
        <f t="shared" si="1"/>
        <v>81</v>
      </c>
      <c r="AF33">
        <f t="shared" si="1"/>
        <v>96</v>
      </c>
      <c r="AH33">
        <v>30</v>
      </c>
      <c r="AI33">
        <v>48</v>
      </c>
      <c r="AJ33">
        <v>38</v>
      </c>
      <c r="AK33">
        <v>0</v>
      </c>
      <c r="AL33">
        <v>0</v>
      </c>
      <c r="AM33">
        <v>0</v>
      </c>
      <c r="AN33">
        <v>0</v>
      </c>
      <c r="AO33">
        <f t="shared" si="2"/>
        <v>48</v>
      </c>
      <c r="AP33">
        <f t="shared" si="2"/>
        <v>38</v>
      </c>
      <c r="AR33">
        <v>30</v>
      </c>
      <c r="AS33">
        <v>9</v>
      </c>
      <c r="AT33">
        <v>11</v>
      </c>
    </row>
    <row r="34" spans="1:46" ht="13.5">
      <c r="A34">
        <v>31</v>
      </c>
      <c r="B34" s="69">
        <v>515</v>
      </c>
      <c r="C34" s="69"/>
      <c r="D34" s="69"/>
      <c r="E34" s="69"/>
      <c r="F34" s="76">
        <v>551</v>
      </c>
      <c r="G34" s="69"/>
      <c r="H34" s="69"/>
      <c r="I34" s="69"/>
      <c r="K34">
        <v>31</v>
      </c>
      <c r="L34">
        <v>203</v>
      </c>
      <c r="M34">
        <v>241</v>
      </c>
      <c r="N34">
        <v>0</v>
      </c>
      <c r="O34">
        <v>0</v>
      </c>
      <c r="P34">
        <v>0</v>
      </c>
      <c r="Q34" s="75">
        <v>0</v>
      </c>
      <c r="R34">
        <f t="shared" si="3"/>
        <v>203</v>
      </c>
      <c r="S34">
        <f t="shared" si="3"/>
        <v>241</v>
      </c>
      <c r="U34">
        <v>31</v>
      </c>
      <c r="V34">
        <v>179</v>
      </c>
      <c r="W34">
        <v>187</v>
      </c>
      <c r="X34">
        <f t="shared" si="0"/>
        <v>366</v>
      </c>
      <c r="Z34">
        <v>31</v>
      </c>
      <c r="AA34">
        <v>80</v>
      </c>
      <c r="AB34">
        <v>80</v>
      </c>
      <c r="AC34">
        <v>0</v>
      </c>
      <c r="AD34">
        <v>0</v>
      </c>
      <c r="AE34">
        <f t="shared" si="1"/>
        <v>80</v>
      </c>
      <c r="AF34">
        <f t="shared" si="1"/>
        <v>80</v>
      </c>
      <c r="AH34">
        <v>31</v>
      </c>
      <c r="AI34">
        <v>41</v>
      </c>
      <c r="AJ34">
        <v>31</v>
      </c>
      <c r="AK34">
        <v>0</v>
      </c>
      <c r="AL34">
        <v>0</v>
      </c>
      <c r="AM34">
        <v>0</v>
      </c>
      <c r="AN34">
        <v>0</v>
      </c>
      <c r="AO34">
        <f t="shared" si="2"/>
        <v>41</v>
      </c>
      <c r="AP34">
        <f t="shared" si="2"/>
        <v>31</v>
      </c>
      <c r="AR34">
        <v>31</v>
      </c>
      <c r="AS34">
        <v>12</v>
      </c>
      <c r="AT34">
        <v>12</v>
      </c>
    </row>
    <row r="35" spans="1:46" ht="13.5">
      <c r="A35">
        <v>32</v>
      </c>
      <c r="B35" s="69">
        <v>522</v>
      </c>
      <c r="C35" s="69"/>
      <c r="D35" s="69"/>
      <c r="E35" s="69"/>
      <c r="F35" s="76">
        <v>549</v>
      </c>
      <c r="G35" s="69"/>
      <c r="H35" s="69"/>
      <c r="I35" s="69"/>
      <c r="K35">
        <v>32</v>
      </c>
      <c r="L35">
        <v>190</v>
      </c>
      <c r="M35">
        <v>216</v>
      </c>
      <c r="N35">
        <v>0</v>
      </c>
      <c r="O35">
        <v>0</v>
      </c>
      <c r="P35">
        <v>0</v>
      </c>
      <c r="Q35" s="75">
        <v>0</v>
      </c>
      <c r="R35">
        <f t="shared" si="3"/>
        <v>190</v>
      </c>
      <c r="S35">
        <f t="shared" si="3"/>
        <v>216</v>
      </c>
      <c r="U35">
        <v>32</v>
      </c>
      <c r="V35">
        <v>197</v>
      </c>
      <c r="W35">
        <v>194</v>
      </c>
      <c r="X35">
        <f t="shared" si="0"/>
        <v>391</v>
      </c>
      <c r="Z35">
        <v>32</v>
      </c>
      <c r="AA35">
        <v>83</v>
      </c>
      <c r="AB35">
        <v>88</v>
      </c>
      <c r="AC35">
        <v>0</v>
      </c>
      <c r="AD35">
        <v>0</v>
      </c>
      <c r="AE35">
        <f t="shared" si="1"/>
        <v>83</v>
      </c>
      <c r="AF35">
        <f t="shared" si="1"/>
        <v>88</v>
      </c>
      <c r="AH35">
        <v>32</v>
      </c>
      <c r="AI35">
        <v>44</v>
      </c>
      <c r="AJ35">
        <v>37</v>
      </c>
      <c r="AK35">
        <v>0</v>
      </c>
      <c r="AL35">
        <v>0</v>
      </c>
      <c r="AM35">
        <v>0</v>
      </c>
      <c r="AN35">
        <v>0</v>
      </c>
      <c r="AO35">
        <f t="shared" si="2"/>
        <v>44</v>
      </c>
      <c r="AP35">
        <f t="shared" si="2"/>
        <v>37</v>
      </c>
      <c r="AR35">
        <v>32</v>
      </c>
      <c r="AS35">
        <v>8</v>
      </c>
      <c r="AT35">
        <v>14</v>
      </c>
    </row>
    <row r="36" spans="1:46" ht="13.5">
      <c r="A36">
        <v>33</v>
      </c>
      <c r="B36" s="69">
        <v>535</v>
      </c>
      <c r="C36" s="69"/>
      <c r="D36" s="69"/>
      <c r="E36" s="69"/>
      <c r="F36" s="76">
        <v>510</v>
      </c>
      <c r="G36" s="69"/>
      <c r="H36" s="69"/>
      <c r="I36" s="69"/>
      <c r="K36">
        <v>33</v>
      </c>
      <c r="L36">
        <v>217</v>
      </c>
      <c r="M36">
        <v>199</v>
      </c>
      <c r="N36">
        <v>0</v>
      </c>
      <c r="O36">
        <v>0</v>
      </c>
      <c r="P36">
        <v>0</v>
      </c>
      <c r="Q36" s="75">
        <v>0</v>
      </c>
      <c r="R36">
        <f t="shared" si="3"/>
        <v>217</v>
      </c>
      <c r="S36">
        <f t="shared" si="3"/>
        <v>199</v>
      </c>
      <c r="U36">
        <v>33</v>
      </c>
      <c r="V36">
        <v>159</v>
      </c>
      <c r="W36">
        <v>185</v>
      </c>
      <c r="X36">
        <f t="shared" si="0"/>
        <v>344</v>
      </c>
      <c r="Z36">
        <v>33</v>
      </c>
      <c r="AA36">
        <v>99</v>
      </c>
      <c r="AB36">
        <v>87</v>
      </c>
      <c r="AC36">
        <v>0</v>
      </c>
      <c r="AD36">
        <v>0</v>
      </c>
      <c r="AE36">
        <f t="shared" si="1"/>
        <v>99</v>
      </c>
      <c r="AF36">
        <f t="shared" si="1"/>
        <v>87</v>
      </c>
      <c r="AH36">
        <v>33</v>
      </c>
      <c r="AI36">
        <v>45</v>
      </c>
      <c r="AJ36">
        <v>32</v>
      </c>
      <c r="AK36">
        <v>0</v>
      </c>
      <c r="AL36">
        <v>0</v>
      </c>
      <c r="AM36">
        <v>0</v>
      </c>
      <c r="AN36">
        <v>0</v>
      </c>
      <c r="AO36">
        <f t="shared" si="2"/>
        <v>45</v>
      </c>
      <c r="AP36">
        <f t="shared" si="2"/>
        <v>32</v>
      </c>
      <c r="AR36">
        <v>33</v>
      </c>
      <c r="AS36">
        <v>15</v>
      </c>
      <c r="AT36">
        <v>7</v>
      </c>
    </row>
    <row r="37" spans="1:46" ht="13.5">
      <c r="A37">
        <v>34</v>
      </c>
      <c r="B37" s="69">
        <v>490</v>
      </c>
      <c r="C37" s="69"/>
      <c r="D37" s="69"/>
      <c r="E37" s="69"/>
      <c r="F37" s="76">
        <v>500</v>
      </c>
      <c r="G37" s="69"/>
      <c r="H37" s="69"/>
      <c r="I37" s="69"/>
      <c r="K37">
        <v>34</v>
      </c>
      <c r="L37">
        <v>164</v>
      </c>
      <c r="M37">
        <v>210</v>
      </c>
      <c r="N37">
        <v>0</v>
      </c>
      <c r="O37">
        <v>0</v>
      </c>
      <c r="P37">
        <v>0</v>
      </c>
      <c r="Q37" s="75">
        <v>0</v>
      </c>
      <c r="R37">
        <f t="shared" si="3"/>
        <v>164</v>
      </c>
      <c r="S37">
        <f t="shared" si="3"/>
        <v>210</v>
      </c>
      <c r="U37">
        <v>34</v>
      </c>
      <c r="V37">
        <v>172</v>
      </c>
      <c r="W37">
        <v>172</v>
      </c>
      <c r="X37">
        <f t="shared" si="0"/>
        <v>344</v>
      </c>
      <c r="Z37">
        <v>34</v>
      </c>
      <c r="AA37">
        <v>102</v>
      </c>
      <c r="AB37">
        <v>79</v>
      </c>
      <c r="AC37">
        <v>0</v>
      </c>
      <c r="AD37">
        <v>0</v>
      </c>
      <c r="AE37">
        <f t="shared" si="1"/>
        <v>102</v>
      </c>
      <c r="AF37">
        <f t="shared" si="1"/>
        <v>79</v>
      </c>
      <c r="AH37">
        <v>34</v>
      </c>
      <c r="AI37">
        <v>39</v>
      </c>
      <c r="AJ37">
        <v>30</v>
      </c>
      <c r="AK37">
        <v>0</v>
      </c>
      <c r="AL37">
        <v>0</v>
      </c>
      <c r="AM37">
        <v>0</v>
      </c>
      <c r="AN37">
        <v>0</v>
      </c>
      <c r="AO37">
        <f t="shared" si="2"/>
        <v>39</v>
      </c>
      <c r="AP37">
        <f t="shared" si="2"/>
        <v>30</v>
      </c>
      <c r="AR37">
        <v>34</v>
      </c>
      <c r="AS37">
        <v>13</v>
      </c>
      <c r="AT37">
        <v>9</v>
      </c>
    </row>
    <row r="38" spans="1:46" ht="13.5">
      <c r="A38">
        <v>35</v>
      </c>
      <c r="B38" s="69">
        <v>460</v>
      </c>
      <c r="C38" s="69"/>
      <c r="D38" s="69"/>
      <c r="E38" s="69"/>
      <c r="F38" s="76">
        <v>453</v>
      </c>
      <c r="G38" s="69"/>
      <c r="H38" s="69"/>
      <c r="I38" s="69"/>
      <c r="K38">
        <v>35</v>
      </c>
      <c r="L38">
        <v>179</v>
      </c>
      <c r="M38">
        <v>175</v>
      </c>
      <c r="N38">
        <v>0</v>
      </c>
      <c r="O38">
        <v>0</v>
      </c>
      <c r="P38">
        <v>0</v>
      </c>
      <c r="Q38" s="75">
        <v>0</v>
      </c>
      <c r="R38">
        <f t="shared" si="3"/>
        <v>179</v>
      </c>
      <c r="S38">
        <f t="shared" si="3"/>
        <v>175</v>
      </c>
      <c r="U38">
        <v>35</v>
      </c>
      <c r="V38">
        <v>158</v>
      </c>
      <c r="W38">
        <v>169</v>
      </c>
      <c r="X38">
        <f t="shared" si="0"/>
        <v>327</v>
      </c>
      <c r="Z38">
        <v>35</v>
      </c>
      <c r="AA38">
        <v>82</v>
      </c>
      <c r="AB38">
        <v>67</v>
      </c>
      <c r="AC38">
        <v>0</v>
      </c>
      <c r="AD38">
        <v>0</v>
      </c>
      <c r="AE38">
        <f t="shared" si="1"/>
        <v>82</v>
      </c>
      <c r="AF38">
        <f t="shared" si="1"/>
        <v>67</v>
      </c>
      <c r="AH38">
        <v>35</v>
      </c>
      <c r="AI38">
        <v>34</v>
      </c>
      <c r="AJ38">
        <v>35</v>
      </c>
      <c r="AK38">
        <v>0</v>
      </c>
      <c r="AL38">
        <v>0</v>
      </c>
      <c r="AM38">
        <v>0</v>
      </c>
      <c r="AN38">
        <v>0</v>
      </c>
      <c r="AO38">
        <f t="shared" si="2"/>
        <v>34</v>
      </c>
      <c r="AP38">
        <f t="shared" si="2"/>
        <v>35</v>
      </c>
      <c r="AR38">
        <v>35</v>
      </c>
      <c r="AS38">
        <v>7</v>
      </c>
      <c r="AT38">
        <v>7</v>
      </c>
    </row>
    <row r="39" spans="1:46" ht="13.5">
      <c r="A39">
        <v>36</v>
      </c>
      <c r="B39" s="69">
        <v>461</v>
      </c>
      <c r="C39" s="69"/>
      <c r="D39" s="69"/>
      <c r="E39" s="69"/>
      <c r="F39" s="76">
        <v>465</v>
      </c>
      <c r="G39" s="69"/>
      <c r="H39" s="69"/>
      <c r="I39" s="69"/>
      <c r="K39">
        <v>36</v>
      </c>
      <c r="L39">
        <v>157</v>
      </c>
      <c r="M39">
        <v>183</v>
      </c>
      <c r="N39">
        <v>0</v>
      </c>
      <c r="O39">
        <v>0</v>
      </c>
      <c r="P39">
        <v>0</v>
      </c>
      <c r="Q39" s="75">
        <v>0</v>
      </c>
      <c r="R39">
        <f t="shared" si="3"/>
        <v>157</v>
      </c>
      <c r="S39">
        <f t="shared" si="3"/>
        <v>183</v>
      </c>
      <c r="U39">
        <v>36</v>
      </c>
      <c r="V39">
        <v>169</v>
      </c>
      <c r="W39">
        <v>157</v>
      </c>
      <c r="X39">
        <f t="shared" si="0"/>
        <v>326</v>
      </c>
      <c r="Z39">
        <v>36</v>
      </c>
      <c r="AA39">
        <v>86</v>
      </c>
      <c r="AB39">
        <v>88</v>
      </c>
      <c r="AC39">
        <v>0</v>
      </c>
      <c r="AD39">
        <v>0</v>
      </c>
      <c r="AE39">
        <f t="shared" si="1"/>
        <v>86</v>
      </c>
      <c r="AF39">
        <f t="shared" si="1"/>
        <v>88</v>
      </c>
      <c r="AH39">
        <v>36</v>
      </c>
      <c r="AI39">
        <v>36</v>
      </c>
      <c r="AJ39">
        <v>28</v>
      </c>
      <c r="AK39">
        <v>0</v>
      </c>
      <c r="AL39">
        <v>0</v>
      </c>
      <c r="AM39">
        <v>0</v>
      </c>
      <c r="AN39">
        <v>0</v>
      </c>
      <c r="AO39">
        <f t="shared" si="2"/>
        <v>36</v>
      </c>
      <c r="AP39">
        <f t="shared" si="2"/>
        <v>28</v>
      </c>
      <c r="AR39">
        <v>36</v>
      </c>
      <c r="AS39">
        <v>13</v>
      </c>
      <c r="AT39">
        <v>9</v>
      </c>
    </row>
    <row r="40" spans="1:46" ht="13.5">
      <c r="A40">
        <v>37</v>
      </c>
      <c r="B40" s="69">
        <v>400</v>
      </c>
      <c r="C40" s="69"/>
      <c r="D40" s="69"/>
      <c r="E40" s="69"/>
      <c r="F40" s="76">
        <v>428</v>
      </c>
      <c r="G40" s="69"/>
      <c r="H40" s="69"/>
      <c r="I40" s="69"/>
      <c r="K40">
        <v>37</v>
      </c>
      <c r="L40">
        <v>149</v>
      </c>
      <c r="M40">
        <v>160</v>
      </c>
      <c r="N40">
        <v>0</v>
      </c>
      <c r="O40">
        <v>0</v>
      </c>
      <c r="P40">
        <v>0</v>
      </c>
      <c r="Q40" s="75">
        <v>0</v>
      </c>
      <c r="R40">
        <f t="shared" si="3"/>
        <v>149</v>
      </c>
      <c r="S40">
        <f t="shared" si="3"/>
        <v>160</v>
      </c>
      <c r="U40">
        <v>37</v>
      </c>
      <c r="V40">
        <v>144</v>
      </c>
      <c r="W40">
        <v>136</v>
      </c>
      <c r="X40">
        <f t="shared" si="0"/>
        <v>280</v>
      </c>
      <c r="Z40">
        <v>37</v>
      </c>
      <c r="AA40">
        <v>70</v>
      </c>
      <c r="AB40">
        <v>87</v>
      </c>
      <c r="AC40">
        <v>0</v>
      </c>
      <c r="AD40">
        <v>0</v>
      </c>
      <c r="AE40">
        <f t="shared" si="1"/>
        <v>70</v>
      </c>
      <c r="AF40">
        <f t="shared" si="1"/>
        <v>87</v>
      </c>
      <c r="AH40">
        <v>37</v>
      </c>
      <c r="AI40">
        <v>26</v>
      </c>
      <c r="AJ40">
        <v>38</v>
      </c>
      <c r="AK40">
        <v>0</v>
      </c>
      <c r="AL40">
        <v>0</v>
      </c>
      <c r="AM40">
        <v>0</v>
      </c>
      <c r="AN40">
        <v>0</v>
      </c>
      <c r="AO40">
        <f t="shared" si="2"/>
        <v>26</v>
      </c>
      <c r="AP40">
        <f t="shared" si="2"/>
        <v>38</v>
      </c>
      <c r="AR40">
        <v>37</v>
      </c>
      <c r="AS40">
        <v>11</v>
      </c>
      <c r="AT40">
        <v>7</v>
      </c>
    </row>
    <row r="41" spans="1:46" ht="13.5">
      <c r="A41">
        <v>38</v>
      </c>
      <c r="B41" s="69">
        <v>339</v>
      </c>
      <c r="C41" s="69"/>
      <c r="D41" s="69"/>
      <c r="E41" s="69"/>
      <c r="F41" s="76">
        <v>349</v>
      </c>
      <c r="G41" s="69"/>
      <c r="H41" s="69"/>
      <c r="I41" s="69"/>
      <c r="K41">
        <v>38</v>
      </c>
      <c r="L41">
        <v>131</v>
      </c>
      <c r="M41">
        <v>146</v>
      </c>
      <c r="N41">
        <v>0</v>
      </c>
      <c r="O41">
        <v>0</v>
      </c>
      <c r="P41">
        <v>0</v>
      </c>
      <c r="Q41" s="75">
        <v>0</v>
      </c>
      <c r="R41">
        <f t="shared" si="3"/>
        <v>131</v>
      </c>
      <c r="S41">
        <f t="shared" si="3"/>
        <v>146</v>
      </c>
      <c r="U41">
        <v>38</v>
      </c>
      <c r="V41">
        <v>120</v>
      </c>
      <c r="W41">
        <v>113</v>
      </c>
      <c r="X41">
        <f t="shared" si="0"/>
        <v>233</v>
      </c>
      <c r="Z41">
        <v>38</v>
      </c>
      <c r="AA41">
        <v>55</v>
      </c>
      <c r="AB41">
        <v>68</v>
      </c>
      <c r="AC41">
        <v>0</v>
      </c>
      <c r="AD41">
        <v>0</v>
      </c>
      <c r="AE41">
        <f t="shared" si="1"/>
        <v>55</v>
      </c>
      <c r="AF41">
        <f t="shared" si="1"/>
        <v>68</v>
      </c>
      <c r="AH41">
        <v>38</v>
      </c>
      <c r="AI41">
        <v>26</v>
      </c>
      <c r="AJ41">
        <v>17</v>
      </c>
      <c r="AK41">
        <v>0</v>
      </c>
      <c r="AL41">
        <v>0</v>
      </c>
      <c r="AM41">
        <v>0</v>
      </c>
      <c r="AN41">
        <v>0</v>
      </c>
      <c r="AO41">
        <f t="shared" si="2"/>
        <v>26</v>
      </c>
      <c r="AP41">
        <f t="shared" si="2"/>
        <v>17</v>
      </c>
      <c r="AR41">
        <v>38</v>
      </c>
      <c r="AS41">
        <v>7</v>
      </c>
      <c r="AT41">
        <v>5</v>
      </c>
    </row>
    <row r="42" spans="1:46" ht="13.5">
      <c r="A42">
        <v>39</v>
      </c>
      <c r="B42" s="69">
        <v>405</v>
      </c>
      <c r="C42" s="69"/>
      <c r="D42" s="69"/>
      <c r="E42" s="69"/>
      <c r="F42" s="76">
        <v>402</v>
      </c>
      <c r="G42" s="69"/>
      <c r="H42" s="69"/>
      <c r="I42" s="69"/>
      <c r="K42">
        <v>39</v>
      </c>
      <c r="L42">
        <v>141</v>
      </c>
      <c r="M42">
        <v>153</v>
      </c>
      <c r="N42">
        <v>0</v>
      </c>
      <c r="O42">
        <v>0</v>
      </c>
      <c r="P42">
        <v>0</v>
      </c>
      <c r="Q42" s="75">
        <v>0</v>
      </c>
      <c r="R42">
        <f t="shared" si="3"/>
        <v>141</v>
      </c>
      <c r="S42">
        <f t="shared" si="3"/>
        <v>153</v>
      </c>
      <c r="U42">
        <v>39</v>
      </c>
      <c r="V42">
        <v>149</v>
      </c>
      <c r="W42">
        <v>142</v>
      </c>
      <c r="X42">
        <f t="shared" si="0"/>
        <v>291</v>
      </c>
      <c r="Z42">
        <v>39</v>
      </c>
      <c r="AA42">
        <v>71</v>
      </c>
      <c r="AB42">
        <v>72</v>
      </c>
      <c r="AC42">
        <v>0</v>
      </c>
      <c r="AD42">
        <v>0</v>
      </c>
      <c r="AE42">
        <f t="shared" si="1"/>
        <v>71</v>
      </c>
      <c r="AF42">
        <f t="shared" si="1"/>
        <v>72</v>
      </c>
      <c r="AH42">
        <v>39</v>
      </c>
      <c r="AI42">
        <v>31</v>
      </c>
      <c r="AJ42">
        <v>23</v>
      </c>
      <c r="AK42">
        <v>0</v>
      </c>
      <c r="AL42">
        <v>0</v>
      </c>
      <c r="AM42">
        <v>0</v>
      </c>
      <c r="AN42">
        <v>0</v>
      </c>
      <c r="AO42">
        <f t="shared" si="2"/>
        <v>31</v>
      </c>
      <c r="AP42">
        <f t="shared" si="2"/>
        <v>23</v>
      </c>
      <c r="AR42">
        <v>39</v>
      </c>
      <c r="AS42">
        <v>13</v>
      </c>
      <c r="AT42">
        <v>12</v>
      </c>
    </row>
    <row r="43" spans="1:46" ht="13.5">
      <c r="A43">
        <v>40</v>
      </c>
      <c r="B43" s="69">
        <v>408</v>
      </c>
      <c r="C43" s="69"/>
      <c r="D43" s="69"/>
      <c r="E43" s="69"/>
      <c r="F43" s="76">
        <v>432</v>
      </c>
      <c r="G43" s="69"/>
      <c r="H43" s="69"/>
      <c r="I43" s="69"/>
      <c r="K43">
        <v>40</v>
      </c>
      <c r="L43">
        <v>154</v>
      </c>
      <c r="M43">
        <v>167</v>
      </c>
      <c r="N43">
        <v>0</v>
      </c>
      <c r="O43">
        <v>0</v>
      </c>
      <c r="P43">
        <v>0</v>
      </c>
      <c r="Q43" s="75">
        <v>0</v>
      </c>
      <c r="R43">
        <f t="shared" si="3"/>
        <v>154</v>
      </c>
      <c r="S43">
        <f t="shared" si="3"/>
        <v>167</v>
      </c>
      <c r="U43">
        <v>40</v>
      </c>
      <c r="V43">
        <v>144</v>
      </c>
      <c r="W43">
        <v>137</v>
      </c>
      <c r="X43">
        <f t="shared" si="0"/>
        <v>281</v>
      </c>
      <c r="Z43">
        <v>40</v>
      </c>
      <c r="AA43">
        <v>75</v>
      </c>
      <c r="AB43">
        <v>74</v>
      </c>
      <c r="AC43">
        <v>0</v>
      </c>
      <c r="AD43">
        <v>0</v>
      </c>
      <c r="AE43">
        <f t="shared" si="1"/>
        <v>75</v>
      </c>
      <c r="AF43">
        <f t="shared" si="1"/>
        <v>74</v>
      </c>
      <c r="AH43">
        <v>40</v>
      </c>
      <c r="AI43">
        <v>26</v>
      </c>
      <c r="AJ43">
        <v>40</v>
      </c>
      <c r="AK43">
        <v>0</v>
      </c>
      <c r="AL43">
        <v>0</v>
      </c>
      <c r="AM43">
        <v>0</v>
      </c>
      <c r="AN43">
        <v>0</v>
      </c>
      <c r="AO43">
        <f t="shared" si="2"/>
        <v>26</v>
      </c>
      <c r="AP43">
        <f t="shared" si="2"/>
        <v>40</v>
      </c>
      <c r="AR43">
        <v>40</v>
      </c>
      <c r="AS43">
        <v>9</v>
      </c>
      <c r="AT43">
        <v>14</v>
      </c>
    </row>
    <row r="44" spans="1:46" ht="13.5">
      <c r="A44">
        <v>41</v>
      </c>
      <c r="B44" s="69">
        <v>353</v>
      </c>
      <c r="C44" s="69"/>
      <c r="D44" s="69"/>
      <c r="E44" s="69"/>
      <c r="F44" s="76">
        <v>365</v>
      </c>
      <c r="G44" s="69"/>
      <c r="H44" s="69"/>
      <c r="I44" s="69"/>
      <c r="K44">
        <v>41</v>
      </c>
      <c r="L44">
        <v>147</v>
      </c>
      <c r="M44">
        <v>153</v>
      </c>
      <c r="N44">
        <v>0</v>
      </c>
      <c r="O44">
        <v>0</v>
      </c>
      <c r="P44">
        <v>0</v>
      </c>
      <c r="Q44" s="75">
        <v>0</v>
      </c>
      <c r="R44">
        <f t="shared" si="3"/>
        <v>147</v>
      </c>
      <c r="S44">
        <f t="shared" si="3"/>
        <v>153</v>
      </c>
      <c r="U44">
        <v>41</v>
      </c>
      <c r="V44">
        <v>104</v>
      </c>
      <c r="W44">
        <v>106</v>
      </c>
      <c r="X44">
        <f t="shared" si="0"/>
        <v>210</v>
      </c>
      <c r="Z44">
        <v>41</v>
      </c>
      <c r="AA44">
        <v>72</v>
      </c>
      <c r="AB44">
        <v>65</v>
      </c>
      <c r="AC44">
        <v>0</v>
      </c>
      <c r="AD44">
        <v>0</v>
      </c>
      <c r="AE44">
        <f t="shared" si="1"/>
        <v>72</v>
      </c>
      <c r="AF44">
        <f t="shared" si="1"/>
        <v>65</v>
      </c>
      <c r="AH44">
        <v>41</v>
      </c>
      <c r="AI44">
        <v>19</v>
      </c>
      <c r="AJ44">
        <v>28</v>
      </c>
      <c r="AK44">
        <v>0</v>
      </c>
      <c r="AL44">
        <v>0</v>
      </c>
      <c r="AM44">
        <v>0</v>
      </c>
      <c r="AN44">
        <v>0</v>
      </c>
      <c r="AO44">
        <f t="shared" si="2"/>
        <v>19</v>
      </c>
      <c r="AP44">
        <f t="shared" si="2"/>
        <v>28</v>
      </c>
      <c r="AR44">
        <v>41</v>
      </c>
      <c r="AS44">
        <v>11</v>
      </c>
      <c r="AT44">
        <v>13</v>
      </c>
    </row>
    <row r="45" spans="1:46" ht="13.5">
      <c r="A45">
        <v>42</v>
      </c>
      <c r="B45" s="69">
        <v>350</v>
      </c>
      <c r="C45" s="69"/>
      <c r="D45" s="69"/>
      <c r="E45" s="69"/>
      <c r="F45" s="76">
        <v>359</v>
      </c>
      <c r="G45" s="69"/>
      <c r="H45" s="69"/>
      <c r="I45" s="69"/>
      <c r="K45">
        <v>42</v>
      </c>
      <c r="L45">
        <v>127</v>
      </c>
      <c r="M45">
        <v>137</v>
      </c>
      <c r="N45">
        <v>1</v>
      </c>
      <c r="O45">
        <v>1</v>
      </c>
      <c r="P45">
        <v>0</v>
      </c>
      <c r="Q45" s="75">
        <v>0</v>
      </c>
      <c r="R45">
        <f t="shared" si="3"/>
        <v>128</v>
      </c>
      <c r="S45">
        <f t="shared" si="3"/>
        <v>138</v>
      </c>
      <c r="U45">
        <v>42</v>
      </c>
      <c r="V45">
        <v>90</v>
      </c>
      <c r="W45">
        <v>112</v>
      </c>
      <c r="X45">
        <f t="shared" si="0"/>
        <v>202</v>
      </c>
      <c r="Z45">
        <v>42</v>
      </c>
      <c r="AA45">
        <v>81</v>
      </c>
      <c r="AB45">
        <v>63</v>
      </c>
      <c r="AC45">
        <v>0</v>
      </c>
      <c r="AD45">
        <v>0</v>
      </c>
      <c r="AE45">
        <f t="shared" si="1"/>
        <v>81</v>
      </c>
      <c r="AF45">
        <f t="shared" si="1"/>
        <v>63</v>
      </c>
      <c r="AH45">
        <v>42</v>
      </c>
      <c r="AI45">
        <v>32</v>
      </c>
      <c r="AJ45">
        <v>31</v>
      </c>
      <c r="AK45">
        <v>0</v>
      </c>
      <c r="AL45">
        <v>0</v>
      </c>
      <c r="AM45">
        <v>0</v>
      </c>
      <c r="AN45">
        <v>0</v>
      </c>
      <c r="AO45">
        <f t="shared" si="2"/>
        <v>32</v>
      </c>
      <c r="AP45">
        <f t="shared" si="2"/>
        <v>31</v>
      </c>
      <c r="AR45">
        <v>42</v>
      </c>
      <c r="AS45">
        <v>19</v>
      </c>
      <c r="AT45">
        <v>15</v>
      </c>
    </row>
    <row r="46" spans="1:46" ht="13.5">
      <c r="A46">
        <v>43</v>
      </c>
      <c r="B46" s="69">
        <v>287</v>
      </c>
      <c r="C46" s="69"/>
      <c r="D46" s="69"/>
      <c r="E46" s="69"/>
      <c r="F46" s="76">
        <v>365</v>
      </c>
      <c r="G46" s="69"/>
      <c r="H46" s="69"/>
      <c r="I46" s="69"/>
      <c r="K46">
        <v>43</v>
      </c>
      <c r="L46">
        <v>114</v>
      </c>
      <c r="M46">
        <v>137</v>
      </c>
      <c r="N46">
        <v>0</v>
      </c>
      <c r="O46">
        <v>0</v>
      </c>
      <c r="P46">
        <v>0</v>
      </c>
      <c r="Q46" s="75">
        <v>0</v>
      </c>
      <c r="R46">
        <f t="shared" si="3"/>
        <v>114</v>
      </c>
      <c r="S46">
        <f t="shared" si="3"/>
        <v>137</v>
      </c>
      <c r="U46">
        <v>43</v>
      </c>
      <c r="V46">
        <v>88</v>
      </c>
      <c r="W46">
        <v>104</v>
      </c>
      <c r="X46">
        <f t="shared" si="0"/>
        <v>192</v>
      </c>
      <c r="Z46">
        <v>43</v>
      </c>
      <c r="AA46">
        <v>45</v>
      </c>
      <c r="AB46">
        <v>73</v>
      </c>
      <c r="AC46">
        <v>0</v>
      </c>
      <c r="AD46">
        <v>0</v>
      </c>
      <c r="AE46">
        <f t="shared" si="1"/>
        <v>45</v>
      </c>
      <c r="AF46">
        <f t="shared" si="1"/>
        <v>73</v>
      </c>
      <c r="AH46">
        <v>43</v>
      </c>
      <c r="AI46">
        <v>30</v>
      </c>
      <c r="AJ46">
        <v>35</v>
      </c>
      <c r="AK46">
        <v>0</v>
      </c>
      <c r="AL46">
        <v>0</v>
      </c>
      <c r="AM46">
        <v>0</v>
      </c>
      <c r="AN46">
        <v>0</v>
      </c>
      <c r="AO46">
        <f t="shared" si="2"/>
        <v>30</v>
      </c>
      <c r="AP46">
        <f t="shared" si="2"/>
        <v>35</v>
      </c>
      <c r="AR46">
        <v>43</v>
      </c>
      <c r="AS46">
        <v>10</v>
      </c>
      <c r="AT46">
        <v>16</v>
      </c>
    </row>
    <row r="47" spans="1:46" ht="13.5">
      <c r="A47">
        <v>44</v>
      </c>
      <c r="B47" s="69">
        <v>327</v>
      </c>
      <c r="C47" s="69"/>
      <c r="D47" s="69"/>
      <c r="E47" s="69"/>
      <c r="F47" s="76">
        <v>322</v>
      </c>
      <c r="G47" s="69"/>
      <c r="H47" s="69"/>
      <c r="I47" s="69"/>
      <c r="K47">
        <v>44</v>
      </c>
      <c r="L47">
        <v>124</v>
      </c>
      <c r="M47">
        <v>117</v>
      </c>
      <c r="N47">
        <v>1</v>
      </c>
      <c r="O47">
        <v>0</v>
      </c>
      <c r="P47">
        <v>0</v>
      </c>
      <c r="Q47" s="75">
        <v>0</v>
      </c>
      <c r="R47">
        <f t="shared" si="3"/>
        <v>125</v>
      </c>
      <c r="S47">
        <f t="shared" si="3"/>
        <v>117</v>
      </c>
      <c r="U47">
        <v>44</v>
      </c>
      <c r="V47">
        <v>99</v>
      </c>
      <c r="W47">
        <v>105</v>
      </c>
      <c r="X47">
        <f t="shared" si="0"/>
        <v>204</v>
      </c>
      <c r="Z47">
        <v>44</v>
      </c>
      <c r="AA47">
        <v>61</v>
      </c>
      <c r="AB47">
        <v>64</v>
      </c>
      <c r="AC47">
        <v>0</v>
      </c>
      <c r="AD47">
        <v>0</v>
      </c>
      <c r="AE47">
        <f t="shared" si="1"/>
        <v>61</v>
      </c>
      <c r="AF47">
        <f t="shared" si="1"/>
        <v>64</v>
      </c>
      <c r="AH47">
        <v>44</v>
      </c>
      <c r="AI47">
        <v>26</v>
      </c>
      <c r="AJ47">
        <v>27</v>
      </c>
      <c r="AK47">
        <v>0</v>
      </c>
      <c r="AL47">
        <v>0</v>
      </c>
      <c r="AM47">
        <v>0</v>
      </c>
      <c r="AN47">
        <v>0</v>
      </c>
      <c r="AO47">
        <f t="shared" si="2"/>
        <v>26</v>
      </c>
      <c r="AP47">
        <f t="shared" si="2"/>
        <v>27</v>
      </c>
      <c r="AR47">
        <v>44</v>
      </c>
      <c r="AS47">
        <v>16</v>
      </c>
      <c r="AT47">
        <v>9</v>
      </c>
    </row>
    <row r="48" spans="1:46" ht="13.5">
      <c r="A48">
        <v>45</v>
      </c>
      <c r="B48" s="69">
        <v>323</v>
      </c>
      <c r="C48" s="69"/>
      <c r="D48" s="69"/>
      <c r="E48" s="69"/>
      <c r="F48" s="76">
        <v>304</v>
      </c>
      <c r="G48" s="69"/>
      <c r="H48" s="69"/>
      <c r="I48" s="69"/>
      <c r="K48">
        <v>45</v>
      </c>
      <c r="L48">
        <v>127</v>
      </c>
      <c r="M48">
        <v>125</v>
      </c>
      <c r="N48">
        <v>0</v>
      </c>
      <c r="O48">
        <v>0</v>
      </c>
      <c r="P48">
        <v>0</v>
      </c>
      <c r="Q48" s="75">
        <v>0</v>
      </c>
      <c r="R48">
        <f t="shared" si="3"/>
        <v>127</v>
      </c>
      <c r="S48">
        <f t="shared" si="3"/>
        <v>125</v>
      </c>
      <c r="U48">
        <v>45</v>
      </c>
      <c r="V48">
        <v>103</v>
      </c>
      <c r="W48">
        <v>88</v>
      </c>
      <c r="X48">
        <f t="shared" si="0"/>
        <v>191</v>
      </c>
      <c r="Z48">
        <v>45</v>
      </c>
      <c r="AA48">
        <v>54</v>
      </c>
      <c r="AB48">
        <v>56</v>
      </c>
      <c r="AC48">
        <v>0</v>
      </c>
      <c r="AD48">
        <v>0</v>
      </c>
      <c r="AE48">
        <f t="shared" si="1"/>
        <v>54</v>
      </c>
      <c r="AF48">
        <f t="shared" si="1"/>
        <v>56</v>
      </c>
      <c r="AH48">
        <v>45</v>
      </c>
      <c r="AI48">
        <v>27</v>
      </c>
      <c r="AJ48">
        <v>22</v>
      </c>
      <c r="AK48">
        <v>0</v>
      </c>
      <c r="AL48">
        <v>0</v>
      </c>
      <c r="AM48">
        <v>0</v>
      </c>
      <c r="AN48">
        <v>0</v>
      </c>
      <c r="AO48">
        <f t="shared" si="2"/>
        <v>27</v>
      </c>
      <c r="AP48">
        <f t="shared" si="2"/>
        <v>22</v>
      </c>
      <c r="AR48">
        <v>45</v>
      </c>
      <c r="AS48">
        <v>12</v>
      </c>
      <c r="AT48">
        <v>13</v>
      </c>
    </row>
    <row r="49" spans="1:46" ht="13.5">
      <c r="A49">
        <v>46</v>
      </c>
      <c r="B49" s="69">
        <v>327</v>
      </c>
      <c r="C49" s="69"/>
      <c r="D49" s="69"/>
      <c r="E49" s="69"/>
      <c r="F49" s="76">
        <v>344</v>
      </c>
      <c r="G49" s="69"/>
      <c r="H49" s="69"/>
      <c r="I49" s="69"/>
      <c r="K49">
        <v>46</v>
      </c>
      <c r="L49">
        <v>137</v>
      </c>
      <c r="M49">
        <v>147</v>
      </c>
      <c r="N49">
        <v>0</v>
      </c>
      <c r="O49">
        <v>0</v>
      </c>
      <c r="P49">
        <v>0</v>
      </c>
      <c r="Q49" s="75">
        <v>0</v>
      </c>
      <c r="R49">
        <f t="shared" si="3"/>
        <v>137</v>
      </c>
      <c r="S49">
        <f t="shared" si="3"/>
        <v>147</v>
      </c>
      <c r="U49">
        <v>46</v>
      </c>
      <c r="V49">
        <v>87</v>
      </c>
      <c r="W49">
        <v>86</v>
      </c>
      <c r="X49">
        <f t="shared" si="0"/>
        <v>173</v>
      </c>
      <c r="Z49">
        <v>46</v>
      </c>
      <c r="AA49">
        <v>67</v>
      </c>
      <c r="AB49">
        <v>66</v>
      </c>
      <c r="AC49">
        <v>0</v>
      </c>
      <c r="AD49">
        <v>0</v>
      </c>
      <c r="AE49">
        <f t="shared" si="1"/>
        <v>67</v>
      </c>
      <c r="AF49">
        <f t="shared" si="1"/>
        <v>66</v>
      </c>
      <c r="AH49">
        <v>46</v>
      </c>
      <c r="AI49">
        <v>26</v>
      </c>
      <c r="AJ49">
        <v>33</v>
      </c>
      <c r="AK49">
        <v>0</v>
      </c>
      <c r="AL49">
        <v>0</v>
      </c>
      <c r="AM49">
        <v>0</v>
      </c>
      <c r="AN49">
        <v>0</v>
      </c>
      <c r="AO49">
        <f t="shared" si="2"/>
        <v>26</v>
      </c>
      <c r="AP49">
        <f t="shared" si="2"/>
        <v>33</v>
      </c>
      <c r="AR49">
        <v>46</v>
      </c>
      <c r="AS49">
        <v>10</v>
      </c>
      <c r="AT49">
        <v>12</v>
      </c>
    </row>
    <row r="50" spans="1:46" ht="13.5">
      <c r="A50">
        <v>47</v>
      </c>
      <c r="B50" s="69">
        <v>303</v>
      </c>
      <c r="C50" s="69"/>
      <c r="D50" s="69"/>
      <c r="E50" s="69"/>
      <c r="F50" s="76">
        <v>341</v>
      </c>
      <c r="G50" s="69"/>
      <c r="H50" s="69"/>
      <c r="I50" s="69"/>
      <c r="K50">
        <v>47</v>
      </c>
      <c r="L50">
        <v>124</v>
      </c>
      <c r="M50">
        <v>125</v>
      </c>
      <c r="N50">
        <v>0</v>
      </c>
      <c r="O50">
        <v>0</v>
      </c>
      <c r="P50">
        <v>0</v>
      </c>
      <c r="Q50" s="75">
        <v>0</v>
      </c>
      <c r="R50">
        <f t="shared" si="3"/>
        <v>124</v>
      </c>
      <c r="S50">
        <f t="shared" si="3"/>
        <v>125</v>
      </c>
      <c r="U50">
        <v>47</v>
      </c>
      <c r="V50">
        <v>83</v>
      </c>
      <c r="W50">
        <v>112</v>
      </c>
      <c r="X50">
        <f t="shared" si="0"/>
        <v>195</v>
      </c>
      <c r="Z50">
        <v>47</v>
      </c>
      <c r="AA50">
        <v>57</v>
      </c>
      <c r="AB50">
        <v>67</v>
      </c>
      <c r="AC50">
        <v>0</v>
      </c>
      <c r="AD50">
        <v>0</v>
      </c>
      <c r="AE50">
        <f t="shared" si="1"/>
        <v>57</v>
      </c>
      <c r="AF50">
        <f t="shared" si="1"/>
        <v>67</v>
      </c>
      <c r="AH50">
        <v>47</v>
      </c>
      <c r="AI50">
        <v>23</v>
      </c>
      <c r="AJ50">
        <v>26</v>
      </c>
      <c r="AK50">
        <v>0</v>
      </c>
      <c r="AL50">
        <v>0</v>
      </c>
      <c r="AM50">
        <v>0</v>
      </c>
      <c r="AN50">
        <v>0</v>
      </c>
      <c r="AO50">
        <f t="shared" si="2"/>
        <v>23</v>
      </c>
      <c r="AP50">
        <f t="shared" si="2"/>
        <v>26</v>
      </c>
      <c r="AR50">
        <v>47</v>
      </c>
      <c r="AS50">
        <v>16</v>
      </c>
      <c r="AT50">
        <v>11</v>
      </c>
    </row>
    <row r="51" spans="1:46" ht="13.5">
      <c r="A51">
        <v>48</v>
      </c>
      <c r="B51" s="69">
        <v>312</v>
      </c>
      <c r="C51" s="69"/>
      <c r="D51" s="69"/>
      <c r="E51" s="69"/>
      <c r="F51" s="76">
        <v>316</v>
      </c>
      <c r="G51" s="69"/>
      <c r="H51" s="69"/>
      <c r="I51" s="69"/>
      <c r="K51">
        <v>48</v>
      </c>
      <c r="L51">
        <v>95</v>
      </c>
      <c r="M51">
        <v>123</v>
      </c>
      <c r="N51">
        <v>0</v>
      </c>
      <c r="O51">
        <v>1</v>
      </c>
      <c r="P51">
        <v>0</v>
      </c>
      <c r="Q51" s="75">
        <v>0</v>
      </c>
      <c r="R51">
        <f t="shared" si="3"/>
        <v>95</v>
      </c>
      <c r="S51">
        <f t="shared" si="3"/>
        <v>124</v>
      </c>
      <c r="U51">
        <v>48</v>
      </c>
      <c r="V51">
        <v>89</v>
      </c>
      <c r="W51">
        <v>93</v>
      </c>
      <c r="X51">
        <f t="shared" si="0"/>
        <v>182</v>
      </c>
      <c r="Z51">
        <v>48</v>
      </c>
      <c r="AA51">
        <v>78</v>
      </c>
      <c r="AB51">
        <v>74</v>
      </c>
      <c r="AC51">
        <v>0</v>
      </c>
      <c r="AD51">
        <v>0</v>
      </c>
      <c r="AE51">
        <f t="shared" si="1"/>
        <v>78</v>
      </c>
      <c r="AF51">
        <f t="shared" si="1"/>
        <v>74</v>
      </c>
      <c r="AH51">
        <v>48</v>
      </c>
      <c r="AI51">
        <v>38</v>
      </c>
      <c r="AJ51">
        <v>21</v>
      </c>
      <c r="AK51">
        <v>0</v>
      </c>
      <c r="AL51">
        <v>0</v>
      </c>
      <c r="AM51">
        <v>0</v>
      </c>
      <c r="AN51">
        <v>0</v>
      </c>
      <c r="AO51">
        <f t="shared" si="2"/>
        <v>38</v>
      </c>
      <c r="AP51">
        <f t="shared" si="2"/>
        <v>21</v>
      </c>
      <c r="AR51">
        <v>48</v>
      </c>
      <c r="AS51">
        <v>12</v>
      </c>
      <c r="AT51">
        <v>4</v>
      </c>
    </row>
    <row r="52" spans="1:46" ht="13.5">
      <c r="A52">
        <v>49</v>
      </c>
      <c r="B52" s="69">
        <v>299</v>
      </c>
      <c r="C52" s="69"/>
      <c r="D52" s="69"/>
      <c r="E52" s="69"/>
      <c r="F52" s="76">
        <v>308</v>
      </c>
      <c r="G52" s="69"/>
      <c r="H52" s="69"/>
      <c r="I52" s="69"/>
      <c r="K52">
        <v>49</v>
      </c>
      <c r="L52">
        <v>102</v>
      </c>
      <c r="M52">
        <v>126</v>
      </c>
      <c r="N52">
        <v>0</v>
      </c>
      <c r="O52">
        <v>1</v>
      </c>
      <c r="P52">
        <v>0</v>
      </c>
      <c r="Q52" s="75">
        <v>0</v>
      </c>
      <c r="R52">
        <f t="shared" si="3"/>
        <v>102</v>
      </c>
      <c r="S52">
        <f t="shared" si="3"/>
        <v>127</v>
      </c>
      <c r="U52">
        <v>49</v>
      </c>
      <c r="V52">
        <v>97</v>
      </c>
      <c r="W52">
        <v>88</v>
      </c>
      <c r="X52">
        <f t="shared" si="0"/>
        <v>185</v>
      </c>
      <c r="Z52">
        <v>49</v>
      </c>
      <c r="AA52">
        <v>60</v>
      </c>
      <c r="AB52">
        <v>70</v>
      </c>
      <c r="AC52">
        <v>0</v>
      </c>
      <c r="AD52">
        <v>0</v>
      </c>
      <c r="AE52">
        <f t="shared" si="1"/>
        <v>60</v>
      </c>
      <c r="AF52">
        <f t="shared" si="1"/>
        <v>70</v>
      </c>
      <c r="AH52">
        <v>49</v>
      </c>
      <c r="AI52">
        <v>32</v>
      </c>
      <c r="AJ52">
        <v>14</v>
      </c>
      <c r="AK52">
        <v>0</v>
      </c>
      <c r="AL52">
        <v>0</v>
      </c>
      <c r="AM52">
        <v>0</v>
      </c>
      <c r="AN52">
        <v>0</v>
      </c>
      <c r="AO52">
        <f t="shared" si="2"/>
        <v>32</v>
      </c>
      <c r="AP52">
        <f t="shared" si="2"/>
        <v>14</v>
      </c>
      <c r="AR52">
        <v>49</v>
      </c>
      <c r="AS52">
        <v>8</v>
      </c>
      <c r="AT52">
        <v>9</v>
      </c>
    </row>
    <row r="53" spans="1:46" ht="13.5">
      <c r="A53">
        <v>50</v>
      </c>
      <c r="B53" s="69">
        <v>322</v>
      </c>
      <c r="C53" s="69"/>
      <c r="D53" s="69"/>
      <c r="E53" s="69"/>
      <c r="F53" s="76">
        <v>389</v>
      </c>
      <c r="G53" s="69"/>
      <c r="H53" s="69"/>
      <c r="I53" s="69"/>
      <c r="K53">
        <v>50</v>
      </c>
      <c r="L53">
        <v>122</v>
      </c>
      <c r="M53">
        <v>171</v>
      </c>
      <c r="N53">
        <v>0</v>
      </c>
      <c r="O53">
        <v>0</v>
      </c>
      <c r="P53">
        <v>0</v>
      </c>
      <c r="Q53">
        <v>0</v>
      </c>
      <c r="R53">
        <f t="shared" si="3"/>
        <v>122</v>
      </c>
      <c r="S53">
        <f t="shared" si="3"/>
        <v>171</v>
      </c>
      <c r="U53">
        <v>50</v>
      </c>
      <c r="V53">
        <v>100</v>
      </c>
      <c r="W53">
        <v>110</v>
      </c>
      <c r="X53">
        <f t="shared" si="0"/>
        <v>210</v>
      </c>
      <c r="Z53">
        <v>50</v>
      </c>
      <c r="AA53">
        <v>51</v>
      </c>
      <c r="AB53">
        <v>68</v>
      </c>
      <c r="AC53">
        <v>0</v>
      </c>
      <c r="AD53">
        <v>0</v>
      </c>
      <c r="AE53">
        <f t="shared" si="1"/>
        <v>51</v>
      </c>
      <c r="AF53">
        <f t="shared" si="1"/>
        <v>68</v>
      </c>
      <c r="AH53">
        <v>50</v>
      </c>
      <c r="AI53">
        <v>40</v>
      </c>
      <c r="AJ53">
        <v>29</v>
      </c>
      <c r="AK53">
        <v>0</v>
      </c>
      <c r="AL53">
        <v>0</v>
      </c>
      <c r="AM53">
        <v>0</v>
      </c>
      <c r="AN53">
        <v>0</v>
      </c>
      <c r="AO53">
        <f t="shared" si="2"/>
        <v>40</v>
      </c>
      <c r="AP53">
        <f t="shared" si="2"/>
        <v>29</v>
      </c>
      <c r="AR53">
        <v>50</v>
      </c>
      <c r="AS53">
        <v>9</v>
      </c>
      <c r="AT53">
        <v>11</v>
      </c>
    </row>
    <row r="54" spans="1:46" ht="13.5">
      <c r="A54">
        <v>51</v>
      </c>
      <c r="B54" s="69">
        <v>326</v>
      </c>
      <c r="C54" s="69"/>
      <c r="D54" s="69"/>
      <c r="E54" s="69"/>
      <c r="F54" s="76">
        <v>386</v>
      </c>
      <c r="G54" s="69"/>
      <c r="H54" s="69"/>
      <c r="I54" s="69"/>
      <c r="K54">
        <v>51</v>
      </c>
      <c r="L54">
        <v>127</v>
      </c>
      <c r="M54">
        <v>157</v>
      </c>
      <c r="N54">
        <v>1</v>
      </c>
      <c r="O54">
        <v>2</v>
      </c>
      <c r="P54">
        <v>0</v>
      </c>
      <c r="Q54">
        <v>0</v>
      </c>
      <c r="R54">
        <f t="shared" si="3"/>
        <v>128</v>
      </c>
      <c r="S54">
        <f t="shared" si="3"/>
        <v>159</v>
      </c>
      <c r="U54">
        <v>51</v>
      </c>
      <c r="V54">
        <v>95</v>
      </c>
      <c r="W54">
        <v>122</v>
      </c>
      <c r="X54">
        <f t="shared" si="0"/>
        <v>217</v>
      </c>
      <c r="Z54">
        <v>51</v>
      </c>
      <c r="AA54">
        <v>63</v>
      </c>
      <c r="AB54">
        <v>72</v>
      </c>
      <c r="AC54">
        <v>0</v>
      </c>
      <c r="AD54">
        <v>0</v>
      </c>
      <c r="AE54">
        <f t="shared" si="1"/>
        <v>63</v>
      </c>
      <c r="AF54">
        <f t="shared" si="1"/>
        <v>72</v>
      </c>
      <c r="AH54">
        <v>51</v>
      </c>
      <c r="AI54">
        <v>31</v>
      </c>
      <c r="AJ54">
        <v>25</v>
      </c>
      <c r="AK54">
        <v>0</v>
      </c>
      <c r="AL54">
        <v>0</v>
      </c>
      <c r="AM54">
        <v>0</v>
      </c>
      <c r="AN54">
        <v>0</v>
      </c>
      <c r="AO54">
        <f t="shared" si="2"/>
        <v>31</v>
      </c>
      <c r="AP54">
        <f t="shared" si="2"/>
        <v>25</v>
      </c>
      <c r="AR54">
        <v>51</v>
      </c>
      <c r="AS54">
        <v>9</v>
      </c>
      <c r="AT54">
        <v>8</v>
      </c>
    </row>
    <row r="55" spans="1:46" ht="13.5">
      <c r="A55">
        <v>52</v>
      </c>
      <c r="B55" s="69">
        <v>333</v>
      </c>
      <c r="C55" s="69"/>
      <c r="D55" s="69"/>
      <c r="E55" s="69"/>
      <c r="F55" s="76">
        <v>445</v>
      </c>
      <c r="G55" s="69"/>
      <c r="H55" s="69"/>
      <c r="I55" s="69"/>
      <c r="K55">
        <v>52</v>
      </c>
      <c r="L55">
        <v>122</v>
      </c>
      <c r="M55">
        <v>192</v>
      </c>
      <c r="N55">
        <v>0</v>
      </c>
      <c r="O55">
        <v>0</v>
      </c>
      <c r="P55">
        <v>0</v>
      </c>
      <c r="Q55">
        <v>0</v>
      </c>
      <c r="R55">
        <f t="shared" si="3"/>
        <v>122</v>
      </c>
      <c r="S55">
        <f t="shared" si="3"/>
        <v>192</v>
      </c>
      <c r="U55">
        <v>52</v>
      </c>
      <c r="V55">
        <v>110</v>
      </c>
      <c r="W55">
        <v>130</v>
      </c>
      <c r="X55">
        <f t="shared" si="0"/>
        <v>240</v>
      </c>
      <c r="Z55">
        <v>52</v>
      </c>
      <c r="AA55">
        <v>67</v>
      </c>
      <c r="AB55">
        <v>67</v>
      </c>
      <c r="AC55">
        <v>0</v>
      </c>
      <c r="AD55">
        <v>0</v>
      </c>
      <c r="AE55">
        <f t="shared" si="1"/>
        <v>67</v>
      </c>
      <c r="AF55">
        <f t="shared" si="1"/>
        <v>67</v>
      </c>
      <c r="AH55">
        <v>52</v>
      </c>
      <c r="AI55">
        <v>21</v>
      </c>
      <c r="AJ55">
        <v>41</v>
      </c>
      <c r="AK55">
        <v>0</v>
      </c>
      <c r="AL55">
        <v>0</v>
      </c>
      <c r="AM55">
        <v>0</v>
      </c>
      <c r="AN55">
        <v>0</v>
      </c>
      <c r="AO55">
        <f t="shared" si="2"/>
        <v>21</v>
      </c>
      <c r="AP55">
        <f t="shared" si="2"/>
        <v>41</v>
      </c>
      <c r="AR55">
        <v>52</v>
      </c>
      <c r="AS55">
        <v>13</v>
      </c>
      <c r="AT55">
        <v>15</v>
      </c>
    </row>
    <row r="56" spans="1:46" ht="13.5">
      <c r="A56">
        <v>53</v>
      </c>
      <c r="B56" s="69">
        <v>446</v>
      </c>
      <c r="C56" s="69"/>
      <c r="D56" s="69"/>
      <c r="E56" s="69"/>
      <c r="F56" s="76">
        <v>481</v>
      </c>
      <c r="G56" s="69"/>
      <c r="H56" s="69"/>
      <c r="I56" s="69"/>
      <c r="K56">
        <v>53</v>
      </c>
      <c r="L56">
        <v>198</v>
      </c>
      <c r="M56">
        <v>197</v>
      </c>
      <c r="N56">
        <v>1</v>
      </c>
      <c r="O56">
        <v>1</v>
      </c>
      <c r="P56">
        <v>0</v>
      </c>
      <c r="Q56">
        <v>0</v>
      </c>
      <c r="R56">
        <f t="shared" si="3"/>
        <v>199</v>
      </c>
      <c r="S56">
        <f t="shared" si="3"/>
        <v>198</v>
      </c>
      <c r="U56">
        <v>53</v>
      </c>
      <c r="V56">
        <v>102</v>
      </c>
      <c r="W56">
        <v>147</v>
      </c>
      <c r="X56">
        <f t="shared" si="0"/>
        <v>249</v>
      </c>
      <c r="Z56">
        <v>53</v>
      </c>
      <c r="AA56">
        <v>88</v>
      </c>
      <c r="AB56">
        <v>92</v>
      </c>
      <c r="AC56">
        <v>0</v>
      </c>
      <c r="AD56">
        <v>0</v>
      </c>
      <c r="AE56">
        <f t="shared" si="1"/>
        <v>88</v>
      </c>
      <c r="AF56">
        <f t="shared" si="1"/>
        <v>92</v>
      </c>
      <c r="AH56">
        <v>53</v>
      </c>
      <c r="AI56">
        <v>44</v>
      </c>
      <c r="AJ56">
        <v>28</v>
      </c>
      <c r="AK56">
        <v>0</v>
      </c>
      <c r="AL56">
        <v>0</v>
      </c>
      <c r="AM56">
        <v>0</v>
      </c>
      <c r="AN56">
        <v>0</v>
      </c>
      <c r="AO56">
        <f t="shared" si="2"/>
        <v>44</v>
      </c>
      <c r="AP56">
        <f t="shared" si="2"/>
        <v>28</v>
      </c>
      <c r="AR56">
        <v>53</v>
      </c>
      <c r="AS56">
        <v>13</v>
      </c>
      <c r="AT56">
        <v>16</v>
      </c>
    </row>
    <row r="57" spans="1:46" ht="13.5">
      <c r="A57">
        <v>54</v>
      </c>
      <c r="B57" s="69">
        <v>434</v>
      </c>
      <c r="C57" s="69"/>
      <c r="D57" s="69"/>
      <c r="E57" s="69"/>
      <c r="F57" s="76">
        <v>519</v>
      </c>
      <c r="G57" s="69"/>
      <c r="H57" s="69"/>
      <c r="I57" s="69"/>
      <c r="K57">
        <v>54</v>
      </c>
      <c r="L57">
        <v>178</v>
      </c>
      <c r="M57">
        <v>203</v>
      </c>
      <c r="N57">
        <v>1</v>
      </c>
      <c r="O57">
        <v>1</v>
      </c>
      <c r="P57">
        <v>0</v>
      </c>
      <c r="Q57">
        <v>0</v>
      </c>
      <c r="R57">
        <f t="shared" si="3"/>
        <v>179</v>
      </c>
      <c r="S57">
        <f t="shared" si="3"/>
        <v>204</v>
      </c>
      <c r="U57">
        <v>54</v>
      </c>
      <c r="V57">
        <v>124</v>
      </c>
      <c r="W57">
        <v>167</v>
      </c>
      <c r="X57">
        <f t="shared" si="0"/>
        <v>291</v>
      </c>
      <c r="Z57">
        <v>54</v>
      </c>
      <c r="AA57">
        <v>84</v>
      </c>
      <c r="AB57">
        <v>95</v>
      </c>
      <c r="AC57">
        <v>0</v>
      </c>
      <c r="AD57">
        <v>0</v>
      </c>
      <c r="AE57">
        <f t="shared" si="1"/>
        <v>84</v>
      </c>
      <c r="AF57">
        <f t="shared" si="1"/>
        <v>95</v>
      </c>
      <c r="AH57">
        <v>54</v>
      </c>
      <c r="AI57">
        <v>33</v>
      </c>
      <c r="AJ57">
        <v>40</v>
      </c>
      <c r="AK57">
        <v>0</v>
      </c>
      <c r="AL57">
        <v>0</v>
      </c>
      <c r="AM57">
        <v>0</v>
      </c>
      <c r="AN57">
        <v>0</v>
      </c>
      <c r="AO57">
        <f t="shared" si="2"/>
        <v>33</v>
      </c>
      <c r="AP57">
        <f t="shared" si="2"/>
        <v>40</v>
      </c>
      <c r="AR57">
        <v>54</v>
      </c>
      <c r="AS57">
        <v>14</v>
      </c>
      <c r="AT57">
        <v>13</v>
      </c>
    </row>
    <row r="58" spans="1:46" ht="13.5">
      <c r="A58">
        <v>55</v>
      </c>
      <c r="B58" s="69">
        <v>562</v>
      </c>
      <c r="C58" s="69"/>
      <c r="D58" s="69"/>
      <c r="E58" s="69"/>
      <c r="F58" s="76">
        <v>609</v>
      </c>
      <c r="G58" s="69"/>
      <c r="H58" s="69"/>
      <c r="I58" s="69"/>
      <c r="K58">
        <v>55</v>
      </c>
      <c r="L58">
        <v>234</v>
      </c>
      <c r="M58">
        <v>250</v>
      </c>
      <c r="N58">
        <v>2</v>
      </c>
      <c r="O58">
        <v>1</v>
      </c>
      <c r="P58">
        <v>0</v>
      </c>
      <c r="Q58">
        <v>0</v>
      </c>
      <c r="R58">
        <f t="shared" si="3"/>
        <v>236</v>
      </c>
      <c r="S58">
        <f t="shared" si="3"/>
        <v>251</v>
      </c>
      <c r="U58">
        <v>55</v>
      </c>
      <c r="V58">
        <v>155</v>
      </c>
      <c r="W58">
        <v>170</v>
      </c>
      <c r="X58">
        <f t="shared" si="0"/>
        <v>325</v>
      </c>
      <c r="Z58">
        <v>55</v>
      </c>
      <c r="AA58">
        <v>108</v>
      </c>
      <c r="AB58">
        <v>122</v>
      </c>
      <c r="AC58">
        <v>0</v>
      </c>
      <c r="AD58">
        <v>0</v>
      </c>
      <c r="AE58">
        <f t="shared" si="1"/>
        <v>108</v>
      </c>
      <c r="AF58">
        <f t="shared" si="1"/>
        <v>122</v>
      </c>
      <c r="AH58">
        <v>55</v>
      </c>
      <c r="AI58">
        <v>42</v>
      </c>
      <c r="AJ58">
        <v>56</v>
      </c>
      <c r="AK58">
        <v>0</v>
      </c>
      <c r="AL58">
        <v>0</v>
      </c>
      <c r="AM58">
        <v>0</v>
      </c>
      <c r="AN58">
        <v>0</v>
      </c>
      <c r="AO58">
        <f t="shared" si="2"/>
        <v>42</v>
      </c>
      <c r="AP58">
        <f t="shared" si="2"/>
        <v>56</v>
      </c>
      <c r="AR58">
        <v>55</v>
      </c>
      <c r="AS58">
        <v>21</v>
      </c>
      <c r="AT58">
        <v>10</v>
      </c>
    </row>
    <row r="59" spans="1:46" ht="13.5">
      <c r="A59">
        <v>56</v>
      </c>
      <c r="B59" s="69">
        <v>575</v>
      </c>
      <c r="C59" s="69"/>
      <c r="D59" s="69"/>
      <c r="E59" s="69"/>
      <c r="F59" s="76">
        <v>681</v>
      </c>
      <c r="G59" s="69"/>
      <c r="H59" s="69"/>
      <c r="I59" s="69"/>
      <c r="K59">
        <v>56</v>
      </c>
      <c r="L59">
        <v>242</v>
      </c>
      <c r="M59">
        <v>304</v>
      </c>
      <c r="N59">
        <v>0</v>
      </c>
      <c r="O59">
        <v>1</v>
      </c>
      <c r="P59">
        <v>0</v>
      </c>
      <c r="Q59">
        <v>0</v>
      </c>
      <c r="R59">
        <f t="shared" si="3"/>
        <v>242</v>
      </c>
      <c r="S59">
        <f t="shared" si="3"/>
        <v>305</v>
      </c>
      <c r="U59">
        <v>56</v>
      </c>
      <c r="V59">
        <v>161</v>
      </c>
      <c r="W59">
        <v>193</v>
      </c>
      <c r="X59">
        <f t="shared" si="0"/>
        <v>354</v>
      </c>
      <c r="Z59">
        <v>56</v>
      </c>
      <c r="AA59">
        <v>114</v>
      </c>
      <c r="AB59">
        <v>112</v>
      </c>
      <c r="AC59">
        <v>0</v>
      </c>
      <c r="AD59">
        <v>0</v>
      </c>
      <c r="AE59">
        <f t="shared" si="1"/>
        <v>114</v>
      </c>
      <c r="AF59">
        <f t="shared" si="1"/>
        <v>112</v>
      </c>
      <c r="AH59">
        <v>56</v>
      </c>
      <c r="AI59">
        <v>44</v>
      </c>
      <c r="AJ59">
        <v>54</v>
      </c>
      <c r="AK59">
        <v>0</v>
      </c>
      <c r="AL59">
        <v>0</v>
      </c>
      <c r="AM59">
        <v>0</v>
      </c>
      <c r="AN59">
        <v>0</v>
      </c>
      <c r="AO59">
        <f t="shared" si="2"/>
        <v>44</v>
      </c>
      <c r="AP59">
        <f t="shared" si="2"/>
        <v>54</v>
      </c>
      <c r="AR59">
        <v>56</v>
      </c>
      <c r="AS59">
        <v>14</v>
      </c>
      <c r="AT59">
        <v>17</v>
      </c>
    </row>
    <row r="60" spans="1:46" ht="13.5">
      <c r="A60">
        <v>57</v>
      </c>
      <c r="B60" s="69">
        <v>582</v>
      </c>
      <c r="C60" s="69"/>
      <c r="D60" s="69"/>
      <c r="E60" s="69"/>
      <c r="F60" s="76">
        <v>648</v>
      </c>
      <c r="G60" s="69"/>
      <c r="H60" s="69"/>
      <c r="I60" s="69"/>
      <c r="K60">
        <v>57</v>
      </c>
      <c r="L60">
        <v>264</v>
      </c>
      <c r="M60">
        <v>288</v>
      </c>
      <c r="N60">
        <v>7</v>
      </c>
      <c r="O60">
        <v>2</v>
      </c>
      <c r="P60">
        <v>0</v>
      </c>
      <c r="Q60">
        <v>0</v>
      </c>
      <c r="R60">
        <f t="shared" si="3"/>
        <v>271</v>
      </c>
      <c r="S60">
        <f t="shared" si="3"/>
        <v>290</v>
      </c>
      <c r="U60">
        <v>57</v>
      </c>
      <c r="V60">
        <v>164</v>
      </c>
      <c r="W60">
        <v>198</v>
      </c>
      <c r="X60">
        <f t="shared" si="0"/>
        <v>362</v>
      </c>
      <c r="Z60">
        <v>57</v>
      </c>
      <c r="AA60">
        <v>93</v>
      </c>
      <c r="AB60">
        <v>109</v>
      </c>
      <c r="AC60">
        <v>0</v>
      </c>
      <c r="AD60">
        <v>0</v>
      </c>
      <c r="AE60">
        <f t="shared" si="1"/>
        <v>93</v>
      </c>
      <c r="AF60">
        <f t="shared" si="1"/>
        <v>109</v>
      </c>
      <c r="AH60">
        <v>57</v>
      </c>
      <c r="AI60">
        <v>41</v>
      </c>
      <c r="AJ60">
        <v>40</v>
      </c>
      <c r="AK60">
        <v>0</v>
      </c>
      <c r="AL60">
        <v>0</v>
      </c>
      <c r="AM60">
        <v>0</v>
      </c>
      <c r="AN60">
        <v>0</v>
      </c>
      <c r="AO60">
        <f t="shared" si="2"/>
        <v>41</v>
      </c>
      <c r="AP60">
        <f t="shared" si="2"/>
        <v>40</v>
      </c>
      <c r="AR60">
        <v>57</v>
      </c>
      <c r="AS60">
        <v>13</v>
      </c>
      <c r="AT60">
        <v>11</v>
      </c>
    </row>
    <row r="61" spans="1:46" ht="13.5">
      <c r="A61">
        <v>58</v>
      </c>
      <c r="B61" s="69">
        <v>467</v>
      </c>
      <c r="C61" s="69"/>
      <c r="D61" s="69"/>
      <c r="E61" s="69"/>
      <c r="F61" s="76">
        <v>532</v>
      </c>
      <c r="G61" s="69"/>
      <c r="H61" s="69"/>
      <c r="I61" s="69"/>
      <c r="K61">
        <v>58</v>
      </c>
      <c r="L61">
        <v>198</v>
      </c>
      <c r="M61">
        <v>225</v>
      </c>
      <c r="N61">
        <v>4</v>
      </c>
      <c r="O61">
        <v>2</v>
      </c>
      <c r="P61">
        <v>0</v>
      </c>
      <c r="Q61">
        <v>0</v>
      </c>
      <c r="R61">
        <f t="shared" si="3"/>
        <v>202</v>
      </c>
      <c r="S61">
        <f t="shared" si="3"/>
        <v>227</v>
      </c>
      <c r="U61">
        <v>58</v>
      </c>
      <c r="V61">
        <v>116</v>
      </c>
      <c r="W61">
        <v>175</v>
      </c>
      <c r="X61">
        <f t="shared" si="0"/>
        <v>291</v>
      </c>
      <c r="Z61">
        <v>58</v>
      </c>
      <c r="AA61">
        <v>93</v>
      </c>
      <c r="AB61">
        <v>78</v>
      </c>
      <c r="AC61">
        <v>0</v>
      </c>
      <c r="AD61">
        <v>0</v>
      </c>
      <c r="AE61">
        <f t="shared" si="1"/>
        <v>93</v>
      </c>
      <c r="AF61">
        <f t="shared" si="1"/>
        <v>78</v>
      </c>
      <c r="AH61">
        <v>58</v>
      </c>
      <c r="AI61">
        <v>45</v>
      </c>
      <c r="AJ61">
        <v>33</v>
      </c>
      <c r="AK61">
        <v>0</v>
      </c>
      <c r="AL61">
        <v>0</v>
      </c>
      <c r="AM61">
        <v>0</v>
      </c>
      <c r="AN61">
        <v>0</v>
      </c>
      <c r="AO61">
        <f t="shared" si="2"/>
        <v>45</v>
      </c>
      <c r="AP61">
        <f t="shared" si="2"/>
        <v>33</v>
      </c>
      <c r="AR61">
        <v>58</v>
      </c>
      <c r="AS61">
        <v>11</v>
      </c>
      <c r="AT61">
        <v>19</v>
      </c>
    </row>
    <row r="62" spans="1:46" ht="13.5">
      <c r="A62">
        <v>59</v>
      </c>
      <c r="B62" s="69">
        <v>373</v>
      </c>
      <c r="C62" s="69"/>
      <c r="D62" s="69"/>
      <c r="E62" s="69"/>
      <c r="F62" s="76">
        <v>332</v>
      </c>
      <c r="G62" s="69"/>
      <c r="H62" s="69"/>
      <c r="I62" s="69"/>
      <c r="K62">
        <v>59</v>
      </c>
      <c r="L62">
        <v>149</v>
      </c>
      <c r="M62">
        <v>158</v>
      </c>
      <c r="N62">
        <v>1</v>
      </c>
      <c r="O62">
        <v>0</v>
      </c>
      <c r="P62">
        <v>0</v>
      </c>
      <c r="Q62">
        <v>0</v>
      </c>
      <c r="R62">
        <f t="shared" si="3"/>
        <v>150</v>
      </c>
      <c r="S62">
        <f t="shared" si="3"/>
        <v>158</v>
      </c>
      <c r="U62">
        <v>59</v>
      </c>
      <c r="V62">
        <v>106</v>
      </c>
      <c r="W62">
        <v>94</v>
      </c>
      <c r="X62">
        <f t="shared" si="0"/>
        <v>200</v>
      </c>
      <c r="Z62">
        <v>59</v>
      </c>
      <c r="AA62">
        <v>77</v>
      </c>
      <c r="AB62">
        <v>48</v>
      </c>
      <c r="AC62">
        <v>0</v>
      </c>
      <c r="AD62">
        <v>0</v>
      </c>
      <c r="AE62">
        <f t="shared" si="1"/>
        <v>77</v>
      </c>
      <c r="AF62">
        <f t="shared" si="1"/>
        <v>48</v>
      </c>
      <c r="AH62">
        <v>59</v>
      </c>
      <c r="AI62">
        <v>31</v>
      </c>
      <c r="AJ62">
        <v>26</v>
      </c>
      <c r="AK62">
        <v>0</v>
      </c>
      <c r="AL62">
        <v>0</v>
      </c>
      <c r="AM62">
        <v>0</v>
      </c>
      <c r="AN62">
        <v>0</v>
      </c>
      <c r="AO62">
        <f t="shared" si="2"/>
        <v>31</v>
      </c>
      <c r="AP62">
        <f t="shared" si="2"/>
        <v>26</v>
      </c>
      <c r="AR62">
        <v>59</v>
      </c>
      <c r="AS62">
        <v>9</v>
      </c>
      <c r="AT62">
        <v>6</v>
      </c>
    </row>
    <row r="63" spans="1:46" ht="13.5">
      <c r="A63">
        <v>60</v>
      </c>
      <c r="B63" s="69">
        <v>453</v>
      </c>
      <c r="C63" s="69"/>
      <c r="D63" s="69"/>
      <c r="E63" s="69"/>
      <c r="F63" s="76">
        <v>426</v>
      </c>
      <c r="G63" s="69"/>
      <c r="H63" s="69"/>
      <c r="I63" s="69"/>
      <c r="K63">
        <v>60</v>
      </c>
      <c r="L63">
        <v>201</v>
      </c>
      <c r="M63">
        <v>191</v>
      </c>
      <c r="N63">
        <v>4</v>
      </c>
      <c r="O63">
        <v>2</v>
      </c>
      <c r="P63">
        <v>0</v>
      </c>
      <c r="Q63">
        <v>0</v>
      </c>
      <c r="R63">
        <f t="shared" si="3"/>
        <v>205</v>
      </c>
      <c r="S63">
        <f t="shared" si="3"/>
        <v>193</v>
      </c>
      <c r="U63">
        <v>60</v>
      </c>
      <c r="V63">
        <v>124</v>
      </c>
      <c r="W63">
        <v>124</v>
      </c>
      <c r="X63">
        <f t="shared" si="0"/>
        <v>248</v>
      </c>
      <c r="Z63">
        <v>60</v>
      </c>
      <c r="AA63">
        <v>79</v>
      </c>
      <c r="AB63">
        <v>71</v>
      </c>
      <c r="AC63">
        <v>0</v>
      </c>
      <c r="AD63">
        <v>0</v>
      </c>
      <c r="AE63">
        <f t="shared" si="1"/>
        <v>79</v>
      </c>
      <c r="AF63">
        <f t="shared" si="1"/>
        <v>71</v>
      </c>
      <c r="AH63">
        <v>60</v>
      </c>
      <c r="AI63">
        <v>30</v>
      </c>
      <c r="AJ63">
        <v>30</v>
      </c>
      <c r="AK63">
        <v>0</v>
      </c>
      <c r="AL63">
        <v>0</v>
      </c>
      <c r="AM63">
        <v>0</v>
      </c>
      <c r="AN63">
        <v>0</v>
      </c>
      <c r="AO63">
        <f t="shared" si="2"/>
        <v>30</v>
      </c>
      <c r="AP63">
        <f t="shared" si="2"/>
        <v>30</v>
      </c>
      <c r="AR63">
        <v>60</v>
      </c>
      <c r="AS63">
        <v>15</v>
      </c>
      <c r="AT63">
        <v>8</v>
      </c>
    </row>
    <row r="64" spans="1:46" ht="13.5">
      <c r="A64">
        <v>61</v>
      </c>
      <c r="B64" s="69">
        <v>486</v>
      </c>
      <c r="C64" s="69"/>
      <c r="D64" s="69"/>
      <c r="E64" s="69"/>
      <c r="F64" s="76">
        <v>482</v>
      </c>
      <c r="G64" s="69"/>
      <c r="H64" s="69"/>
      <c r="I64" s="69"/>
      <c r="K64">
        <v>61</v>
      </c>
      <c r="L64">
        <v>220</v>
      </c>
      <c r="M64">
        <v>219</v>
      </c>
      <c r="N64">
        <v>3</v>
      </c>
      <c r="O64">
        <v>0</v>
      </c>
      <c r="P64">
        <v>0</v>
      </c>
      <c r="Q64">
        <v>0</v>
      </c>
      <c r="R64">
        <f t="shared" si="3"/>
        <v>223</v>
      </c>
      <c r="S64">
        <f t="shared" si="3"/>
        <v>219</v>
      </c>
      <c r="U64">
        <v>61</v>
      </c>
      <c r="V64">
        <v>143</v>
      </c>
      <c r="W64">
        <v>142</v>
      </c>
      <c r="X64">
        <f t="shared" si="0"/>
        <v>285</v>
      </c>
      <c r="Z64">
        <v>61</v>
      </c>
      <c r="AA64">
        <v>70</v>
      </c>
      <c r="AB64">
        <v>81</v>
      </c>
      <c r="AC64">
        <v>0</v>
      </c>
      <c r="AD64">
        <v>0</v>
      </c>
      <c r="AE64">
        <f t="shared" si="1"/>
        <v>70</v>
      </c>
      <c r="AF64">
        <f t="shared" si="1"/>
        <v>81</v>
      </c>
      <c r="AH64">
        <v>61</v>
      </c>
      <c r="AI64">
        <v>33</v>
      </c>
      <c r="AJ64">
        <v>28</v>
      </c>
      <c r="AK64">
        <v>0</v>
      </c>
      <c r="AL64">
        <v>0</v>
      </c>
      <c r="AM64">
        <v>0</v>
      </c>
      <c r="AN64">
        <v>0</v>
      </c>
      <c r="AO64">
        <f t="shared" si="2"/>
        <v>33</v>
      </c>
      <c r="AP64">
        <f t="shared" si="2"/>
        <v>28</v>
      </c>
      <c r="AR64">
        <v>61</v>
      </c>
      <c r="AS64">
        <v>17</v>
      </c>
      <c r="AT64">
        <v>12</v>
      </c>
    </row>
    <row r="65" spans="1:46" ht="13.5">
      <c r="A65">
        <v>62</v>
      </c>
      <c r="B65" s="69">
        <v>484</v>
      </c>
      <c r="C65" s="69"/>
      <c r="D65" s="69"/>
      <c r="E65" s="69"/>
      <c r="F65" s="76">
        <v>470</v>
      </c>
      <c r="G65" s="69"/>
      <c r="H65" s="69"/>
      <c r="I65" s="69"/>
      <c r="K65">
        <v>62</v>
      </c>
      <c r="L65">
        <v>210</v>
      </c>
      <c r="M65">
        <v>196</v>
      </c>
      <c r="N65">
        <v>4</v>
      </c>
      <c r="O65">
        <v>2</v>
      </c>
      <c r="P65">
        <v>0</v>
      </c>
      <c r="Q65">
        <v>0</v>
      </c>
      <c r="R65">
        <f t="shared" si="3"/>
        <v>214</v>
      </c>
      <c r="S65">
        <f t="shared" si="3"/>
        <v>198</v>
      </c>
      <c r="U65">
        <v>62</v>
      </c>
      <c r="V65">
        <v>144</v>
      </c>
      <c r="W65">
        <v>163</v>
      </c>
      <c r="X65">
        <f t="shared" si="0"/>
        <v>307</v>
      </c>
      <c r="Z65">
        <v>62</v>
      </c>
      <c r="AA65">
        <v>83</v>
      </c>
      <c r="AB65">
        <v>65</v>
      </c>
      <c r="AC65">
        <v>0</v>
      </c>
      <c r="AD65">
        <v>0</v>
      </c>
      <c r="AE65">
        <f t="shared" si="1"/>
        <v>83</v>
      </c>
      <c r="AF65">
        <f t="shared" si="1"/>
        <v>65</v>
      </c>
      <c r="AH65">
        <v>62</v>
      </c>
      <c r="AI65">
        <v>36</v>
      </c>
      <c r="AJ65">
        <v>38</v>
      </c>
      <c r="AK65">
        <v>0</v>
      </c>
      <c r="AL65">
        <v>0</v>
      </c>
      <c r="AM65">
        <v>0</v>
      </c>
      <c r="AN65">
        <v>0</v>
      </c>
      <c r="AO65">
        <f t="shared" si="2"/>
        <v>36</v>
      </c>
      <c r="AP65">
        <f t="shared" si="2"/>
        <v>38</v>
      </c>
      <c r="AR65">
        <v>62</v>
      </c>
      <c r="AS65">
        <v>7</v>
      </c>
      <c r="AT65">
        <v>6</v>
      </c>
    </row>
    <row r="66" spans="1:46" ht="13.5">
      <c r="A66">
        <v>63</v>
      </c>
      <c r="B66" s="69">
        <v>489</v>
      </c>
      <c r="C66" s="69"/>
      <c r="D66" s="69"/>
      <c r="E66" s="69"/>
      <c r="F66" s="76">
        <v>457</v>
      </c>
      <c r="G66" s="69"/>
      <c r="H66" s="69"/>
      <c r="I66" s="69"/>
      <c r="K66">
        <v>63</v>
      </c>
      <c r="L66">
        <v>211</v>
      </c>
      <c r="M66">
        <v>178</v>
      </c>
      <c r="N66">
        <v>0</v>
      </c>
      <c r="O66">
        <v>0</v>
      </c>
      <c r="P66">
        <v>0</v>
      </c>
      <c r="Q66">
        <v>0</v>
      </c>
      <c r="R66">
        <f t="shared" si="3"/>
        <v>211</v>
      </c>
      <c r="S66">
        <f t="shared" si="3"/>
        <v>178</v>
      </c>
      <c r="U66">
        <v>63</v>
      </c>
      <c r="V66">
        <v>152</v>
      </c>
      <c r="W66">
        <v>147</v>
      </c>
      <c r="X66">
        <f t="shared" si="0"/>
        <v>299</v>
      </c>
      <c r="Z66">
        <v>63</v>
      </c>
      <c r="AA66">
        <v>75</v>
      </c>
      <c r="AB66">
        <v>74</v>
      </c>
      <c r="AC66">
        <v>0</v>
      </c>
      <c r="AD66">
        <v>0</v>
      </c>
      <c r="AE66">
        <f t="shared" si="1"/>
        <v>75</v>
      </c>
      <c r="AF66">
        <f t="shared" si="1"/>
        <v>74</v>
      </c>
      <c r="AH66">
        <v>63</v>
      </c>
      <c r="AI66">
        <v>39</v>
      </c>
      <c r="AJ66">
        <v>36</v>
      </c>
      <c r="AK66">
        <v>0</v>
      </c>
      <c r="AL66">
        <v>0</v>
      </c>
      <c r="AM66">
        <v>0</v>
      </c>
      <c r="AN66">
        <v>0</v>
      </c>
      <c r="AO66">
        <f t="shared" si="2"/>
        <v>39</v>
      </c>
      <c r="AP66">
        <f t="shared" si="2"/>
        <v>36</v>
      </c>
      <c r="AR66">
        <v>63</v>
      </c>
      <c r="AS66">
        <v>12</v>
      </c>
      <c r="AT66">
        <v>22</v>
      </c>
    </row>
    <row r="67" spans="1:46" ht="13.5">
      <c r="A67">
        <v>64</v>
      </c>
      <c r="B67" s="69">
        <v>442</v>
      </c>
      <c r="C67" s="69"/>
      <c r="D67" s="69"/>
      <c r="E67" s="69"/>
      <c r="F67" s="76">
        <v>396</v>
      </c>
      <c r="G67" s="69"/>
      <c r="H67" s="69"/>
      <c r="I67" s="69"/>
      <c r="K67">
        <v>64</v>
      </c>
      <c r="L67">
        <v>179</v>
      </c>
      <c r="M67">
        <v>142</v>
      </c>
      <c r="N67">
        <v>4</v>
      </c>
      <c r="O67">
        <v>4</v>
      </c>
      <c r="P67">
        <v>0</v>
      </c>
      <c r="Q67">
        <v>0</v>
      </c>
      <c r="R67">
        <f t="shared" si="3"/>
        <v>183</v>
      </c>
      <c r="S67">
        <f t="shared" si="3"/>
        <v>146</v>
      </c>
      <c r="U67">
        <v>64</v>
      </c>
      <c r="V67">
        <v>151</v>
      </c>
      <c r="W67">
        <v>149</v>
      </c>
      <c r="X67">
        <f t="shared" si="0"/>
        <v>300</v>
      </c>
      <c r="Z67">
        <v>64</v>
      </c>
      <c r="AA67">
        <v>59</v>
      </c>
      <c r="AB67">
        <v>63</v>
      </c>
      <c r="AC67">
        <v>0</v>
      </c>
      <c r="AD67">
        <v>0</v>
      </c>
      <c r="AE67">
        <f t="shared" si="1"/>
        <v>59</v>
      </c>
      <c r="AF67">
        <f t="shared" si="1"/>
        <v>63</v>
      </c>
      <c r="AH67">
        <v>64</v>
      </c>
      <c r="AI67">
        <v>39</v>
      </c>
      <c r="AJ67">
        <v>30</v>
      </c>
      <c r="AK67">
        <v>0</v>
      </c>
      <c r="AL67">
        <v>0</v>
      </c>
      <c r="AM67">
        <v>0</v>
      </c>
      <c r="AN67">
        <v>0</v>
      </c>
      <c r="AO67">
        <f t="shared" si="2"/>
        <v>39</v>
      </c>
      <c r="AP67">
        <f t="shared" si="2"/>
        <v>30</v>
      </c>
      <c r="AR67">
        <v>64</v>
      </c>
      <c r="AS67">
        <v>10</v>
      </c>
      <c r="AT67">
        <v>8</v>
      </c>
    </row>
    <row r="68" spans="1:46" ht="13.5">
      <c r="A68">
        <v>65</v>
      </c>
      <c r="B68" s="69">
        <v>330</v>
      </c>
      <c r="C68" s="69"/>
      <c r="D68" s="69"/>
      <c r="E68" s="69"/>
      <c r="F68" s="76">
        <v>330</v>
      </c>
      <c r="G68" s="69"/>
      <c r="H68" s="69"/>
      <c r="I68" s="69"/>
      <c r="K68">
        <v>65</v>
      </c>
      <c r="L68">
        <v>132</v>
      </c>
      <c r="M68">
        <v>109</v>
      </c>
      <c r="N68">
        <v>1</v>
      </c>
      <c r="O68">
        <v>0</v>
      </c>
      <c r="P68">
        <v>0</v>
      </c>
      <c r="Q68">
        <v>0</v>
      </c>
      <c r="R68">
        <f t="shared" si="3"/>
        <v>133</v>
      </c>
      <c r="S68">
        <f t="shared" si="3"/>
        <v>109</v>
      </c>
      <c r="U68">
        <v>65</v>
      </c>
      <c r="V68">
        <v>113</v>
      </c>
      <c r="W68">
        <v>125</v>
      </c>
      <c r="X68">
        <f aca="true" t="shared" si="4" ref="X68:X103">V68+W68</f>
        <v>238</v>
      </c>
      <c r="Z68">
        <v>65</v>
      </c>
      <c r="AA68">
        <v>48</v>
      </c>
      <c r="AB68">
        <v>42</v>
      </c>
      <c r="AC68">
        <v>0</v>
      </c>
      <c r="AD68">
        <v>0</v>
      </c>
      <c r="AE68">
        <f aca="true" t="shared" si="5" ref="AE68:AF103">AA68+AC68</f>
        <v>48</v>
      </c>
      <c r="AF68">
        <f t="shared" si="5"/>
        <v>42</v>
      </c>
      <c r="AH68">
        <v>65</v>
      </c>
      <c r="AI68">
        <v>24</v>
      </c>
      <c r="AJ68">
        <v>36</v>
      </c>
      <c r="AK68">
        <v>0</v>
      </c>
      <c r="AL68">
        <v>0</v>
      </c>
      <c r="AM68">
        <v>0</v>
      </c>
      <c r="AN68">
        <v>0</v>
      </c>
      <c r="AO68">
        <f aca="true" t="shared" si="6" ref="AO68:AP103">AI68+AK68+AM68</f>
        <v>24</v>
      </c>
      <c r="AP68">
        <f t="shared" si="6"/>
        <v>36</v>
      </c>
      <c r="AR68">
        <v>65</v>
      </c>
      <c r="AS68">
        <v>12</v>
      </c>
      <c r="AT68">
        <v>18</v>
      </c>
    </row>
    <row r="69" spans="1:46" ht="13.5">
      <c r="A69">
        <v>66</v>
      </c>
      <c r="B69" s="69">
        <v>309</v>
      </c>
      <c r="C69" s="69"/>
      <c r="D69" s="69"/>
      <c r="E69" s="69"/>
      <c r="F69" s="76">
        <v>273</v>
      </c>
      <c r="G69" s="69"/>
      <c r="H69" s="69"/>
      <c r="I69" s="69"/>
      <c r="K69">
        <v>66</v>
      </c>
      <c r="L69">
        <v>141</v>
      </c>
      <c r="M69">
        <v>88</v>
      </c>
      <c r="N69">
        <v>5</v>
      </c>
      <c r="O69">
        <v>3</v>
      </c>
      <c r="P69">
        <v>2</v>
      </c>
      <c r="Q69">
        <v>0</v>
      </c>
      <c r="R69">
        <f aca="true" t="shared" si="7" ref="R69:S103">L69+N69+P69</f>
        <v>148</v>
      </c>
      <c r="S69">
        <f t="shared" si="7"/>
        <v>91</v>
      </c>
      <c r="U69">
        <v>66</v>
      </c>
      <c r="V69">
        <v>89</v>
      </c>
      <c r="W69">
        <v>111</v>
      </c>
      <c r="X69">
        <f t="shared" si="4"/>
        <v>200</v>
      </c>
      <c r="Z69">
        <v>66</v>
      </c>
      <c r="AA69">
        <v>34</v>
      </c>
      <c r="AB69">
        <v>42</v>
      </c>
      <c r="AC69">
        <v>0</v>
      </c>
      <c r="AD69">
        <v>0</v>
      </c>
      <c r="AE69">
        <f t="shared" si="5"/>
        <v>34</v>
      </c>
      <c r="AF69">
        <f t="shared" si="5"/>
        <v>42</v>
      </c>
      <c r="AH69">
        <v>66</v>
      </c>
      <c r="AI69">
        <v>26</v>
      </c>
      <c r="AJ69">
        <v>20</v>
      </c>
      <c r="AK69">
        <v>0</v>
      </c>
      <c r="AL69">
        <v>0</v>
      </c>
      <c r="AM69">
        <v>0</v>
      </c>
      <c r="AN69">
        <v>0</v>
      </c>
      <c r="AO69">
        <f t="shared" si="6"/>
        <v>26</v>
      </c>
      <c r="AP69">
        <f t="shared" si="6"/>
        <v>20</v>
      </c>
      <c r="AR69">
        <v>66</v>
      </c>
      <c r="AS69">
        <v>12</v>
      </c>
      <c r="AT69">
        <v>9</v>
      </c>
    </row>
    <row r="70" spans="1:46" ht="13.5">
      <c r="A70">
        <v>67</v>
      </c>
      <c r="B70" s="69">
        <v>333</v>
      </c>
      <c r="C70" s="69"/>
      <c r="D70" s="69"/>
      <c r="E70" s="69"/>
      <c r="F70" s="76">
        <v>337</v>
      </c>
      <c r="G70" s="69"/>
      <c r="H70" s="69"/>
      <c r="I70" s="69"/>
      <c r="K70">
        <v>67</v>
      </c>
      <c r="L70">
        <v>126</v>
      </c>
      <c r="M70">
        <v>118</v>
      </c>
      <c r="N70">
        <v>4</v>
      </c>
      <c r="O70">
        <v>5</v>
      </c>
      <c r="P70">
        <v>0</v>
      </c>
      <c r="Q70">
        <v>1</v>
      </c>
      <c r="R70">
        <f t="shared" si="7"/>
        <v>130</v>
      </c>
      <c r="S70">
        <f t="shared" si="7"/>
        <v>124</v>
      </c>
      <c r="U70">
        <v>67</v>
      </c>
      <c r="V70">
        <v>123</v>
      </c>
      <c r="W70">
        <v>112</v>
      </c>
      <c r="X70">
        <f t="shared" si="4"/>
        <v>235</v>
      </c>
      <c r="Z70">
        <v>67</v>
      </c>
      <c r="AA70">
        <v>46</v>
      </c>
      <c r="AB70">
        <v>54</v>
      </c>
      <c r="AC70">
        <v>0</v>
      </c>
      <c r="AD70">
        <v>0</v>
      </c>
      <c r="AE70">
        <f t="shared" si="5"/>
        <v>46</v>
      </c>
      <c r="AF70">
        <f t="shared" si="5"/>
        <v>54</v>
      </c>
      <c r="AH70">
        <v>67</v>
      </c>
      <c r="AI70">
        <v>25</v>
      </c>
      <c r="AJ70">
        <v>32</v>
      </c>
      <c r="AK70">
        <v>0</v>
      </c>
      <c r="AL70">
        <v>0</v>
      </c>
      <c r="AM70">
        <v>0</v>
      </c>
      <c r="AN70">
        <v>0</v>
      </c>
      <c r="AO70">
        <f t="shared" si="6"/>
        <v>25</v>
      </c>
      <c r="AP70">
        <f t="shared" si="6"/>
        <v>32</v>
      </c>
      <c r="AR70">
        <v>67</v>
      </c>
      <c r="AS70">
        <v>9</v>
      </c>
      <c r="AT70">
        <v>15</v>
      </c>
    </row>
    <row r="71" spans="1:46" ht="13.5">
      <c r="A71">
        <v>68</v>
      </c>
      <c r="B71" s="69">
        <v>289</v>
      </c>
      <c r="C71" s="69"/>
      <c r="D71" s="69"/>
      <c r="E71" s="69"/>
      <c r="F71" s="76">
        <v>292</v>
      </c>
      <c r="G71" s="69"/>
      <c r="H71" s="69"/>
      <c r="I71" s="69"/>
      <c r="K71">
        <v>68</v>
      </c>
      <c r="L71">
        <v>101</v>
      </c>
      <c r="M71">
        <v>96</v>
      </c>
      <c r="N71">
        <v>1</v>
      </c>
      <c r="O71">
        <v>0</v>
      </c>
      <c r="P71">
        <v>0</v>
      </c>
      <c r="Q71">
        <v>0</v>
      </c>
      <c r="R71">
        <f t="shared" si="7"/>
        <v>102</v>
      </c>
      <c r="S71">
        <f t="shared" si="7"/>
        <v>96</v>
      </c>
      <c r="U71">
        <v>68</v>
      </c>
      <c r="V71">
        <v>101</v>
      </c>
      <c r="W71">
        <v>112</v>
      </c>
      <c r="X71">
        <f t="shared" si="4"/>
        <v>213</v>
      </c>
      <c r="Z71">
        <v>68</v>
      </c>
      <c r="AA71">
        <v>43</v>
      </c>
      <c r="AB71">
        <v>37</v>
      </c>
      <c r="AC71">
        <v>1</v>
      </c>
      <c r="AD71">
        <v>0</v>
      </c>
      <c r="AE71">
        <f t="shared" si="5"/>
        <v>44</v>
      </c>
      <c r="AF71">
        <f t="shared" si="5"/>
        <v>37</v>
      </c>
      <c r="AH71">
        <v>68</v>
      </c>
      <c r="AI71">
        <v>30</v>
      </c>
      <c r="AJ71">
        <v>33</v>
      </c>
      <c r="AK71">
        <v>0</v>
      </c>
      <c r="AL71">
        <v>0</v>
      </c>
      <c r="AM71">
        <v>0</v>
      </c>
      <c r="AN71">
        <v>1</v>
      </c>
      <c r="AO71">
        <f t="shared" si="6"/>
        <v>30</v>
      </c>
      <c r="AP71">
        <f t="shared" si="6"/>
        <v>34</v>
      </c>
      <c r="AR71">
        <v>68</v>
      </c>
      <c r="AS71">
        <v>12</v>
      </c>
      <c r="AT71">
        <v>13</v>
      </c>
    </row>
    <row r="72" spans="1:46" ht="13.5">
      <c r="A72">
        <v>69</v>
      </c>
      <c r="B72" s="69">
        <v>295</v>
      </c>
      <c r="C72" s="69"/>
      <c r="D72" s="69"/>
      <c r="E72" s="69"/>
      <c r="F72" s="76">
        <v>309</v>
      </c>
      <c r="G72" s="69"/>
      <c r="H72" s="69"/>
      <c r="I72" s="69"/>
      <c r="K72">
        <v>69</v>
      </c>
      <c r="L72">
        <v>111</v>
      </c>
      <c r="M72">
        <v>99</v>
      </c>
      <c r="N72">
        <v>4</v>
      </c>
      <c r="O72">
        <v>2</v>
      </c>
      <c r="P72">
        <v>0</v>
      </c>
      <c r="Q72">
        <v>0</v>
      </c>
      <c r="R72">
        <f t="shared" si="7"/>
        <v>115</v>
      </c>
      <c r="S72">
        <f t="shared" si="7"/>
        <v>101</v>
      </c>
      <c r="U72">
        <v>69</v>
      </c>
      <c r="V72">
        <v>107</v>
      </c>
      <c r="W72">
        <v>124</v>
      </c>
      <c r="X72">
        <f t="shared" si="4"/>
        <v>231</v>
      </c>
      <c r="Z72">
        <v>69</v>
      </c>
      <c r="AA72">
        <v>41</v>
      </c>
      <c r="AB72">
        <v>39</v>
      </c>
      <c r="AC72">
        <v>0</v>
      </c>
      <c r="AD72">
        <v>0</v>
      </c>
      <c r="AE72">
        <f t="shared" si="5"/>
        <v>41</v>
      </c>
      <c r="AF72">
        <f t="shared" si="5"/>
        <v>39</v>
      </c>
      <c r="AH72">
        <v>69</v>
      </c>
      <c r="AI72">
        <v>21</v>
      </c>
      <c r="AJ72">
        <v>32</v>
      </c>
      <c r="AK72">
        <v>0</v>
      </c>
      <c r="AL72">
        <v>0</v>
      </c>
      <c r="AM72">
        <v>0</v>
      </c>
      <c r="AN72">
        <v>0</v>
      </c>
      <c r="AO72">
        <f t="shared" si="6"/>
        <v>21</v>
      </c>
      <c r="AP72">
        <f t="shared" si="6"/>
        <v>32</v>
      </c>
      <c r="AR72">
        <v>69</v>
      </c>
      <c r="AS72">
        <v>11</v>
      </c>
      <c r="AT72">
        <v>13</v>
      </c>
    </row>
    <row r="73" spans="1:46" ht="13.5">
      <c r="A73">
        <v>70</v>
      </c>
      <c r="B73" s="69">
        <v>286</v>
      </c>
      <c r="C73" s="69"/>
      <c r="D73" s="69"/>
      <c r="E73" s="69"/>
      <c r="F73" s="76">
        <v>289</v>
      </c>
      <c r="G73" s="69"/>
      <c r="H73" s="69"/>
      <c r="I73" s="69"/>
      <c r="K73">
        <v>70</v>
      </c>
      <c r="L73">
        <v>96</v>
      </c>
      <c r="M73">
        <v>84</v>
      </c>
      <c r="N73">
        <v>1</v>
      </c>
      <c r="O73">
        <v>3</v>
      </c>
      <c r="P73">
        <v>0</v>
      </c>
      <c r="Q73">
        <v>0</v>
      </c>
      <c r="R73">
        <f t="shared" si="7"/>
        <v>97</v>
      </c>
      <c r="S73">
        <f t="shared" si="7"/>
        <v>87</v>
      </c>
      <c r="U73">
        <v>70</v>
      </c>
      <c r="V73">
        <v>105</v>
      </c>
      <c r="W73">
        <v>99</v>
      </c>
      <c r="X73">
        <f t="shared" si="4"/>
        <v>204</v>
      </c>
      <c r="Z73">
        <v>70</v>
      </c>
      <c r="AA73">
        <v>44</v>
      </c>
      <c r="AB73">
        <v>58</v>
      </c>
      <c r="AC73">
        <v>0</v>
      </c>
      <c r="AD73">
        <v>0</v>
      </c>
      <c r="AE73">
        <f t="shared" si="5"/>
        <v>44</v>
      </c>
      <c r="AF73">
        <f t="shared" si="5"/>
        <v>58</v>
      </c>
      <c r="AH73">
        <v>70</v>
      </c>
      <c r="AI73">
        <v>25</v>
      </c>
      <c r="AJ73">
        <v>30</v>
      </c>
      <c r="AK73">
        <v>0</v>
      </c>
      <c r="AL73">
        <v>0</v>
      </c>
      <c r="AM73">
        <v>0</v>
      </c>
      <c r="AN73">
        <v>0</v>
      </c>
      <c r="AO73">
        <f t="shared" si="6"/>
        <v>25</v>
      </c>
      <c r="AP73">
        <f t="shared" si="6"/>
        <v>30</v>
      </c>
      <c r="AR73">
        <v>70</v>
      </c>
      <c r="AS73">
        <v>15</v>
      </c>
      <c r="AT73">
        <v>15</v>
      </c>
    </row>
    <row r="74" spans="1:46" ht="13.5">
      <c r="A74">
        <v>71</v>
      </c>
      <c r="B74" s="69">
        <v>245</v>
      </c>
      <c r="C74" s="69"/>
      <c r="D74" s="69"/>
      <c r="E74" s="69"/>
      <c r="F74" s="76">
        <v>259</v>
      </c>
      <c r="G74" s="69"/>
      <c r="H74" s="69"/>
      <c r="I74" s="69"/>
      <c r="K74">
        <v>71</v>
      </c>
      <c r="L74">
        <v>96</v>
      </c>
      <c r="M74">
        <v>90</v>
      </c>
      <c r="N74">
        <v>3</v>
      </c>
      <c r="O74">
        <v>2</v>
      </c>
      <c r="P74">
        <v>0</v>
      </c>
      <c r="Q74">
        <v>1</v>
      </c>
      <c r="R74">
        <f t="shared" si="7"/>
        <v>99</v>
      </c>
      <c r="S74">
        <f t="shared" si="7"/>
        <v>93</v>
      </c>
      <c r="U74">
        <v>71</v>
      </c>
      <c r="V74">
        <v>80</v>
      </c>
      <c r="W74">
        <v>98</v>
      </c>
      <c r="X74">
        <f t="shared" si="4"/>
        <v>178</v>
      </c>
      <c r="Z74">
        <v>71</v>
      </c>
      <c r="AA74">
        <v>35</v>
      </c>
      <c r="AB74">
        <v>32</v>
      </c>
      <c r="AC74">
        <v>0</v>
      </c>
      <c r="AD74">
        <v>0</v>
      </c>
      <c r="AE74">
        <f t="shared" si="5"/>
        <v>35</v>
      </c>
      <c r="AF74">
        <f t="shared" si="5"/>
        <v>32</v>
      </c>
      <c r="AH74">
        <v>71</v>
      </c>
      <c r="AI74">
        <v>18</v>
      </c>
      <c r="AJ74">
        <v>20</v>
      </c>
      <c r="AK74">
        <v>0</v>
      </c>
      <c r="AL74">
        <v>0</v>
      </c>
      <c r="AM74">
        <v>0</v>
      </c>
      <c r="AN74">
        <v>0</v>
      </c>
      <c r="AO74">
        <f t="shared" si="6"/>
        <v>18</v>
      </c>
      <c r="AP74">
        <f t="shared" si="6"/>
        <v>20</v>
      </c>
      <c r="AR74">
        <v>71</v>
      </c>
      <c r="AS74">
        <v>13</v>
      </c>
      <c r="AT74">
        <v>16</v>
      </c>
    </row>
    <row r="75" spans="1:46" ht="13.5">
      <c r="A75">
        <v>72</v>
      </c>
      <c r="B75" s="69">
        <v>252</v>
      </c>
      <c r="C75" s="69"/>
      <c r="D75" s="69"/>
      <c r="E75" s="69"/>
      <c r="F75" s="76">
        <v>274</v>
      </c>
      <c r="G75" s="69"/>
      <c r="H75" s="69"/>
      <c r="I75" s="69"/>
      <c r="K75">
        <v>72</v>
      </c>
      <c r="L75">
        <v>97</v>
      </c>
      <c r="M75">
        <v>77</v>
      </c>
      <c r="N75">
        <v>5</v>
      </c>
      <c r="O75">
        <v>3</v>
      </c>
      <c r="P75">
        <v>0</v>
      </c>
      <c r="Q75">
        <v>0</v>
      </c>
      <c r="R75">
        <f t="shared" si="7"/>
        <v>102</v>
      </c>
      <c r="S75">
        <f t="shared" si="7"/>
        <v>80</v>
      </c>
      <c r="U75">
        <v>72</v>
      </c>
      <c r="V75">
        <v>82</v>
      </c>
      <c r="W75">
        <v>109</v>
      </c>
      <c r="X75">
        <f t="shared" si="4"/>
        <v>191</v>
      </c>
      <c r="Z75">
        <v>72</v>
      </c>
      <c r="AA75">
        <v>28</v>
      </c>
      <c r="AB75">
        <v>40</v>
      </c>
      <c r="AC75">
        <v>0</v>
      </c>
      <c r="AD75">
        <v>0</v>
      </c>
      <c r="AE75">
        <f t="shared" si="5"/>
        <v>28</v>
      </c>
      <c r="AF75">
        <f t="shared" si="5"/>
        <v>40</v>
      </c>
      <c r="AH75">
        <v>72</v>
      </c>
      <c r="AI75">
        <v>29</v>
      </c>
      <c r="AJ75">
        <v>28</v>
      </c>
      <c r="AK75">
        <v>0</v>
      </c>
      <c r="AL75">
        <v>0</v>
      </c>
      <c r="AM75">
        <v>0</v>
      </c>
      <c r="AN75">
        <v>1</v>
      </c>
      <c r="AO75">
        <f t="shared" si="6"/>
        <v>29</v>
      </c>
      <c r="AP75">
        <f t="shared" si="6"/>
        <v>29</v>
      </c>
      <c r="AR75">
        <v>72</v>
      </c>
      <c r="AS75">
        <v>11</v>
      </c>
      <c r="AT75">
        <v>16</v>
      </c>
    </row>
    <row r="76" spans="1:46" ht="13.5">
      <c r="A76">
        <v>73</v>
      </c>
      <c r="B76" s="69">
        <v>185</v>
      </c>
      <c r="C76" s="69"/>
      <c r="D76" s="69"/>
      <c r="E76" s="69"/>
      <c r="F76" s="76">
        <v>219</v>
      </c>
      <c r="G76" s="69"/>
      <c r="H76" s="69"/>
      <c r="I76" s="69"/>
      <c r="K76">
        <v>73</v>
      </c>
      <c r="L76">
        <v>56</v>
      </c>
      <c r="M76">
        <v>59</v>
      </c>
      <c r="N76">
        <v>2</v>
      </c>
      <c r="O76">
        <v>3</v>
      </c>
      <c r="P76">
        <v>1</v>
      </c>
      <c r="Q76">
        <v>0</v>
      </c>
      <c r="R76">
        <f t="shared" si="7"/>
        <v>59</v>
      </c>
      <c r="S76">
        <f t="shared" si="7"/>
        <v>62</v>
      </c>
      <c r="U76">
        <v>73</v>
      </c>
      <c r="V76">
        <v>72</v>
      </c>
      <c r="W76">
        <v>87</v>
      </c>
      <c r="X76">
        <f t="shared" si="4"/>
        <v>159</v>
      </c>
      <c r="Z76">
        <v>73</v>
      </c>
      <c r="AA76">
        <v>26</v>
      </c>
      <c r="AB76">
        <v>35</v>
      </c>
      <c r="AC76">
        <v>0</v>
      </c>
      <c r="AD76">
        <v>0</v>
      </c>
      <c r="AE76">
        <f t="shared" si="5"/>
        <v>26</v>
      </c>
      <c r="AF76">
        <f t="shared" si="5"/>
        <v>35</v>
      </c>
      <c r="AH76">
        <v>73</v>
      </c>
      <c r="AI76">
        <v>18</v>
      </c>
      <c r="AJ76">
        <v>23</v>
      </c>
      <c r="AK76">
        <v>0</v>
      </c>
      <c r="AL76">
        <v>0</v>
      </c>
      <c r="AM76">
        <v>0</v>
      </c>
      <c r="AN76">
        <v>1</v>
      </c>
      <c r="AO76">
        <f t="shared" si="6"/>
        <v>18</v>
      </c>
      <c r="AP76">
        <f t="shared" si="6"/>
        <v>24</v>
      </c>
      <c r="AR76">
        <v>73</v>
      </c>
      <c r="AS76">
        <v>10</v>
      </c>
      <c r="AT76">
        <v>11</v>
      </c>
    </row>
    <row r="77" spans="1:46" ht="13.5">
      <c r="A77">
        <v>74</v>
      </c>
      <c r="B77" s="69">
        <v>230</v>
      </c>
      <c r="C77" s="69"/>
      <c r="D77" s="69"/>
      <c r="E77" s="69"/>
      <c r="F77" s="76">
        <v>211</v>
      </c>
      <c r="G77" s="69"/>
      <c r="H77" s="69"/>
      <c r="I77" s="69"/>
      <c r="K77">
        <v>74</v>
      </c>
      <c r="L77">
        <v>67</v>
      </c>
      <c r="M77">
        <v>70</v>
      </c>
      <c r="N77">
        <v>3</v>
      </c>
      <c r="O77">
        <v>3</v>
      </c>
      <c r="P77">
        <v>0</v>
      </c>
      <c r="Q77">
        <v>0</v>
      </c>
      <c r="R77">
        <f t="shared" si="7"/>
        <v>70</v>
      </c>
      <c r="S77">
        <f t="shared" si="7"/>
        <v>73</v>
      </c>
      <c r="U77">
        <v>74</v>
      </c>
      <c r="V77">
        <v>83</v>
      </c>
      <c r="W77">
        <v>64</v>
      </c>
      <c r="X77">
        <f t="shared" si="4"/>
        <v>147</v>
      </c>
      <c r="Z77">
        <v>74</v>
      </c>
      <c r="AA77">
        <v>41</v>
      </c>
      <c r="AB77">
        <v>35</v>
      </c>
      <c r="AC77">
        <v>0</v>
      </c>
      <c r="AD77">
        <v>0</v>
      </c>
      <c r="AE77">
        <f t="shared" si="5"/>
        <v>41</v>
      </c>
      <c r="AF77">
        <f t="shared" si="5"/>
        <v>35</v>
      </c>
      <c r="AH77">
        <v>74</v>
      </c>
      <c r="AI77">
        <v>23</v>
      </c>
      <c r="AJ77">
        <v>27</v>
      </c>
      <c r="AK77">
        <v>0</v>
      </c>
      <c r="AL77">
        <v>0</v>
      </c>
      <c r="AM77">
        <v>0</v>
      </c>
      <c r="AN77">
        <v>1</v>
      </c>
      <c r="AO77">
        <f t="shared" si="6"/>
        <v>23</v>
      </c>
      <c r="AP77">
        <f t="shared" si="6"/>
        <v>28</v>
      </c>
      <c r="AR77">
        <v>74</v>
      </c>
      <c r="AS77">
        <v>13</v>
      </c>
      <c r="AT77">
        <v>11</v>
      </c>
    </row>
    <row r="78" spans="1:46" ht="13.5">
      <c r="A78">
        <v>75</v>
      </c>
      <c r="B78" s="69">
        <v>174</v>
      </c>
      <c r="C78" s="69"/>
      <c r="D78" s="69"/>
      <c r="E78" s="69"/>
      <c r="F78" s="76">
        <v>207</v>
      </c>
      <c r="G78" s="69"/>
      <c r="H78" s="69"/>
      <c r="I78" s="69"/>
      <c r="K78">
        <v>75</v>
      </c>
      <c r="L78">
        <v>52</v>
      </c>
      <c r="M78">
        <v>67</v>
      </c>
      <c r="N78">
        <v>1</v>
      </c>
      <c r="O78">
        <v>2</v>
      </c>
      <c r="P78">
        <v>0</v>
      </c>
      <c r="Q78">
        <v>0</v>
      </c>
      <c r="R78">
        <f t="shared" si="7"/>
        <v>53</v>
      </c>
      <c r="S78">
        <f t="shared" si="7"/>
        <v>69</v>
      </c>
      <c r="U78">
        <v>75</v>
      </c>
      <c r="V78">
        <v>68</v>
      </c>
      <c r="W78">
        <v>78</v>
      </c>
      <c r="X78">
        <f t="shared" si="4"/>
        <v>146</v>
      </c>
      <c r="Z78">
        <v>75</v>
      </c>
      <c r="AA78">
        <v>28</v>
      </c>
      <c r="AB78">
        <v>27</v>
      </c>
      <c r="AC78">
        <v>0</v>
      </c>
      <c r="AD78">
        <v>0</v>
      </c>
      <c r="AE78">
        <f t="shared" si="5"/>
        <v>28</v>
      </c>
      <c r="AF78">
        <f t="shared" si="5"/>
        <v>27</v>
      </c>
      <c r="AH78">
        <v>75</v>
      </c>
      <c r="AI78">
        <v>13</v>
      </c>
      <c r="AJ78">
        <v>19</v>
      </c>
      <c r="AK78">
        <v>0</v>
      </c>
      <c r="AL78">
        <v>0</v>
      </c>
      <c r="AM78">
        <v>0</v>
      </c>
      <c r="AN78">
        <v>2</v>
      </c>
      <c r="AO78">
        <f t="shared" si="6"/>
        <v>13</v>
      </c>
      <c r="AP78">
        <f t="shared" si="6"/>
        <v>21</v>
      </c>
      <c r="AR78">
        <v>75</v>
      </c>
      <c r="AS78">
        <v>12</v>
      </c>
      <c r="AT78">
        <v>12</v>
      </c>
    </row>
    <row r="79" spans="1:46" ht="13.5">
      <c r="A79">
        <v>76</v>
      </c>
      <c r="B79" s="69">
        <v>203</v>
      </c>
      <c r="C79" s="69"/>
      <c r="D79" s="69"/>
      <c r="E79" s="69"/>
      <c r="F79" s="76">
        <v>188</v>
      </c>
      <c r="G79" s="69"/>
      <c r="H79" s="69"/>
      <c r="I79" s="69"/>
      <c r="K79">
        <v>76</v>
      </c>
      <c r="L79">
        <v>63</v>
      </c>
      <c r="M79">
        <v>49</v>
      </c>
      <c r="N79">
        <v>3</v>
      </c>
      <c r="O79">
        <v>2</v>
      </c>
      <c r="P79">
        <v>0</v>
      </c>
      <c r="Q79">
        <v>1</v>
      </c>
      <c r="R79">
        <f t="shared" si="7"/>
        <v>66</v>
      </c>
      <c r="S79">
        <f t="shared" si="7"/>
        <v>52</v>
      </c>
      <c r="U79">
        <v>76</v>
      </c>
      <c r="V79">
        <v>65</v>
      </c>
      <c r="W79">
        <v>79</v>
      </c>
      <c r="X79">
        <f t="shared" si="4"/>
        <v>144</v>
      </c>
      <c r="Z79">
        <v>76</v>
      </c>
      <c r="AA79">
        <v>38</v>
      </c>
      <c r="AB79">
        <v>28</v>
      </c>
      <c r="AC79">
        <v>1</v>
      </c>
      <c r="AD79">
        <v>0</v>
      </c>
      <c r="AE79">
        <f t="shared" si="5"/>
        <v>39</v>
      </c>
      <c r="AF79">
        <f t="shared" si="5"/>
        <v>28</v>
      </c>
      <c r="AH79">
        <v>76</v>
      </c>
      <c r="AI79">
        <v>19</v>
      </c>
      <c r="AJ79">
        <v>20</v>
      </c>
      <c r="AK79">
        <v>0</v>
      </c>
      <c r="AL79">
        <v>0</v>
      </c>
      <c r="AM79">
        <v>0</v>
      </c>
      <c r="AN79">
        <v>0</v>
      </c>
      <c r="AO79">
        <f t="shared" si="6"/>
        <v>19</v>
      </c>
      <c r="AP79">
        <f t="shared" si="6"/>
        <v>20</v>
      </c>
      <c r="AR79">
        <v>76</v>
      </c>
      <c r="AS79">
        <v>14</v>
      </c>
      <c r="AT79">
        <v>9</v>
      </c>
    </row>
    <row r="80" spans="1:46" ht="13.5">
      <c r="A80">
        <v>77</v>
      </c>
      <c r="B80" s="69">
        <v>135</v>
      </c>
      <c r="C80" s="69"/>
      <c r="D80" s="69"/>
      <c r="E80" s="69"/>
      <c r="F80" s="76">
        <v>172</v>
      </c>
      <c r="G80" s="69"/>
      <c r="H80" s="69"/>
      <c r="I80" s="69"/>
      <c r="K80">
        <v>77</v>
      </c>
      <c r="L80">
        <v>48</v>
      </c>
      <c r="M80">
        <v>53</v>
      </c>
      <c r="N80">
        <v>0</v>
      </c>
      <c r="O80">
        <v>4</v>
      </c>
      <c r="P80">
        <v>0</v>
      </c>
      <c r="Q80">
        <v>1</v>
      </c>
      <c r="R80">
        <f t="shared" si="7"/>
        <v>48</v>
      </c>
      <c r="S80">
        <f t="shared" si="7"/>
        <v>58</v>
      </c>
      <c r="U80">
        <v>77</v>
      </c>
      <c r="V80">
        <v>58</v>
      </c>
      <c r="W80">
        <v>54</v>
      </c>
      <c r="X80">
        <f t="shared" si="4"/>
        <v>112</v>
      </c>
      <c r="Z80">
        <v>77</v>
      </c>
      <c r="AA80">
        <v>16</v>
      </c>
      <c r="AB80">
        <v>37</v>
      </c>
      <c r="AC80">
        <v>1</v>
      </c>
      <c r="AD80">
        <v>0</v>
      </c>
      <c r="AE80">
        <f t="shared" si="5"/>
        <v>17</v>
      </c>
      <c r="AF80">
        <f t="shared" si="5"/>
        <v>37</v>
      </c>
      <c r="AH80">
        <v>77</v>
      </c>
      <c r="AI80">
        <v>7</v>
      </c>
      <c r="AJ80">
        <v>17</v>
      </c>
      <c r="AK80">
        <v>0</v>
      </c>
      <c r="AL80">
        <v>0</v>
      </c>
      <c r="AM80">
        <v>0</v>
      </c>
      <c r="AN80">
        <v>0</v>
      </c>
      <c r="AO80">
        <f t="shared" si="6"/>
        <v>7</v>
      </c>
      <c r="AP80">
        <f t="shared" si="6"/>
        <v>17</v>
      </c>
      <c r="AR80">
        <v>77</v>
      </c>
      <c r="AS80">
        <v>5</v>
      </c>
      <c r="AT80">
        <v>6</v>
      </c>
    </row>
    <row r="81" spans="1:46" ht="13.5">
      <c r="A81">
        <v>78</v>
      </c>
      <c r="B81" s="69">
        <v>125</v>
      </c>
      <c r="C81" s="69"/>
      <c r="D81" s="69"/>
      <c r="E81" s="69"/>
      <c r="F81" s="76">
        <v>172</v>
      </c>
      <c r="G81" s="69"/>
      <c r="H81" s="69"/>
      <c r="I81" s="69"/>
      <c r="K81">
        <v>78</v>
      </c>
      <c r="L81">
        <v>38</v>
      </c>
      <c r="M81">
        <v>54</v>
      </c>
      <c r="N81">
        <v>1</v>
      </c>
      <c r="O81">
        <v>4</v>
      </c>
      <c r="P81">
        <v>0</v>
      </c>
      <c r="Q81">
        <v>1</v>
      </c>
      <c r="R81">
        <f t="shared" si="7"/>
        <v>39</v>
      </c>
      <c r="S81">
        <f t="shared" si="7"/>
        <v>59</v>
      </c>
      <c r="U81">
        <v>78</v>
      </c>
      <c r="V81">
        <v>42</v>
      </c>
      <c r="W81">
        <v>67</v>
      </c>
      <c r="X81">
        <f t="shared" si="4"/>
        <v>109</v>
      </c>
      <c r="Z81">
        <v>78</v>
      </c>
      <c r="AA81">
        <v>24</v>
      </c>
      <c r="AB81">
        <v>16</v>
      </c>
      <c r="AC81">
        <v>0</v>
      </c>
      <c r="AD81">
        <v>0</v>
      </c>
      <c r="AE81">
        <f t="shared" si="5"/>
        <v>24</v>
      </c>
      <c r="AF81">
        <f t="shared" si="5"/>
        <v>16</v>
      </c>
      <c r="AH81">
        <v>78</v>
      </c>
      <c r="AI81">
        <v>16</v>
      </c>
      <c r="AJ81">
        <v>15</v>
      </c>
      <c r="AK81">
        <v>0</v>
      </c>
      <c r="AL81">
        <v>0</v>
      </c>
      <c r="AM81">
        <v>0</v>
      </c>
      <c r="AN81">
        <v>0</v>
      </c>
      <c r="AO81">
        <f t="shared" si="6"/>
        <v>16</v>
      </c>
      <c r="AP81">
        <f t="shared" si="6"/>
        <v>15</v>
      </c>
      <c r="AR81">
        <v>78</v>
      </c>
      <c r="AS81">
        <v>4</v>
      </c>
      <c r="AT81">
        <v>15</v>
      </c>
    </row>
    <row r="82" spans="1:46" ht="13.5">
      <c r="A82">
        <v>79</v>
      </c>
      <c r="B82" s="69">
        <v>108</v>
      </c>
      <c r="C82" s="69"/>
      <c r="D82" s="69"/>
      <c r="E82" s="69"/>
      <c r="F82" s="76">
        <v>182</v>
      </c>
      <c r="G82" s="69"/>
      <c r="H82" s="69"/>
      <c r="I82" s="69"/>
      <c r="K82">
        <v>79</v>
      </c>
      <c r="L82">
        <v>34</v>
      </c>
      <c r="M82">
        <v>64</v>
      </c>
      <c r="N82">
        <v>3</v>
      </c>
      <c r="O82">
        <v>2</v>
      </c>
      <c r="P82">
        <v>0</v>
      </c>
      <c r="Q82">
        <v>3</v>
      </c>
      <c r="R82">
        <f t="shared" si="7"/>
        <v>37</v>
      </c>
      <c r="S82">
        <f t="shared" si="7"/>
        <v>69</v>
      </c>
      <c r="U82">
        <v>79</v>
      </c>
      <c r="V82">
        <v>44</v>
      </c>
      <c r="W82">
        <v>57</v>
      </c>
      <c r="X82">
        <f t="shared" si="4"/>
        <v>101</v>
      </c>
      <c r="Z82">
        <v>79</v>
      </c>
      <c r="AA82">
        <v>12</v>
      </c>
      <c r="AB82">
        <v>31</v>
      </c>
      <c r="AC82">
        <v>1</v>
      </c>
      <c r="AD82">
        <v>2</v>
      </c>
      <c r="AE82">
        <f t="shared" si="5"/>
        <v>13</v>
      </c>
      <c r="AF82">
        <f t="shared" si="5"/>
        <v>33</v>
      </c>
      <c r="AH82">
        <v>79</v>
      </c>
      <c r="AI82">
        <v>10</v>
      </c>
      <c r="AJ82">
        <v>16</v>
      </c>
      <c r="AK82">
        <v>0</v>
      </c>
      <c r="AL82">
        <v>0</v>
      </c>
      <c r="AM82">
        <v>0</v>
      </c>
      <c r="AN82">
        <v>0</v>
      </c>
      <c r="AO82">
        <f t="shared" si="6"/>
        <v>10</v>
      </c>
      <c r="AP82">
        <f t="shared" si="6"/>
        <v>16</v>
      </c>
      <c r="AR82">
        <v>79</v>
      </c>
      <c r="AS82">
        <v>4</v>
      </c>
      <c r="AT82">
        <v>7</v>
      </c>
    </row>
    <row r="83" spans="1:46" ht="13.5">
      <c r="A83">
        <v>80</v>
      </c>
      <c r="B83" s="69">
        <v>108</v>
      </c>
      <c r="C83" s="69"/>
      <c r="D83" s="69"/>
      <c r="E83" s="69"/>
      <c r="F83" s="76">
        <v>172</v>
      </c>
      <c r="G83" s="69"/>
      <c r="H83" s="69"/>
      <c r="I83" s="69"/>
      <c r="K83">
        <v>80</v>
      </c>
      <c r="L83">
        <v>33</v>
      </c>
      <c r="M83">
        <v>54</v>
      </c>
      <c r="N83">
        <v>1</v>
      </c>
      <c r="O83">
        <v>8</v>
      </c>
      <c r="P83">
        <v>0</v>
      </c>
      <c r="Q83">
        <v>0</v>
      </c>
      <c r="R83">
        <f t="shared" si="7"/>
        <v>34</v>
      </c>
      <c r="S83">
        <f t="shared" si="7"/>
        <v>62</v>
      </c>
      <c r="U83">
        <v>80</v>
      </c>
      <c r="V83">
        <v>42</v>
      </c>
      <c r="W83">
        <v>67</v>
      </c>
      <c r="X83">
        <f t="shared" si="4"/>
        <v>109</v>
      </c>
      <c r="Z83">
        <v>80</v>
      </c>
      <c r="AA83">
        <v>17</v>
      </c>
      <c r="AB83">
        <v>20</v>
      </c>
      <c r="AC83">
        <v>0</v>
      </c>
      <c r="AD83">
        <v>1</v>
      </c>
      <c r="AE83">
        <f t="shared" si="5"/>
        <v>17</v>
      </c>
      <c r="AF83">
        <f t="shared" si="5"/>
        <v>21</v>
      </c>
      <c r="AH83">
        <v>80</v>
      </c>
      <c r="AI83">
        <v>9</v>
      </c>
      <c r="AJ83">
        <v>17</v>
      </c>
      <c r="AK83">
        <v>0</v>
      </c>
      <c r="AL83">
        <v>0</v>
      </c>
      <c r="AM83">
        <v>0</v>
      </c>
      <c r="AN83">
        <v>1</v>
      </c>
      <c r="AO83">
        <f t="shared" si="6"/>
        <v>9</v>
      </c>
      <c r="AP83">
        <f t="shared" si="6"/>
        <v>18</v>
      </c>
      <c r="AR83">
        <v>80</v>
      </c>
      <c r="AS83">
        <v>6</v>
      </c>
      <c r="AT83">
        <v>4</v>
      </c>
    </row>
    <row r="84" spans="1:46" ht="13.5">
      <c r="A84">
        <v>81</v>
      </c>
      <c r="B84" s="69">
        <v>74</v>
      </c>
      <c r="C84" s="69"/>
      <c r="D84" s="69"/>
      <c r="E84" s="69"/>
      <c r="F84" s="76">
        <v>151</v>
      </c>
      <c r="G84" s="69"/>
      <c r="H84" s="69"/>
      <c r="I84" s="69"/>
      <c r="K84">
        <v>81</v>
      </c>
      <c r="L84">
        <v>19</v>
      </c>
      <c r="M84">
        <v>47</v>
      </c>
      <c r="N84">
        <v>1</v>
      </c>
      <c r="O84">
        <v>5</v>
      </c>
      <c r="P84">
        <v>0</v>
      </c>
      <c r="Q84">
        <v>3</v>
      </c>
      <c r="R84">
        <f t="shared" si="7"/>
        <v>20</v>
      </c>
      <c r="S84">
        <f t="shared" si="7"/>
        <v>55</v>
      </c>
      <c r="U84">
        <v>81</v>
      </c>
      <c r="V84">
        <v>32</v>
      </c>
      <c r="W84">
        <v>51</v>
      </c>
      <c r="X84">
        <f t="shared" si="4"/>
        <v>83</v>
      </c>
      <c r="Z84">
        <v>81</v>
      </c>
      <c r="AA84">
        <v>12</v>
      </c>
      <c r="AB84">
        <v>25</v>
      </c>
      <c r="AC84">
        <v>0</v>
      </c>
      <c r="AD84">
        <v>0</v>
      </c>
      <c r="AE84">
        <f t="shared" si="5"/>
        <v>12</v>
      </c>
      <c r="AF84">
        <f t="shared" si="5"/>
        <v>25</v>
      </c>
      <c r="AH84">
        <v>81</v>
      </c>
      <c r="AI84">
        <v>4</v>
      </c>
      <c r="AJ84">
        <v>15</v>
      </c>
      <c r="AK84">
        <v>0</v>
      </c>
      <c r="AL84">
        <v>0</v>
      </c>
      <c r="AM84">
        <v>0</v>
      </c>
      <c r="AN84">
        <v>0</v>
      </c>
      <c r="AO84">
        <f t="shared" si="6"/>
        <v>4</v>
      </c>
      <c r="AP84">
        <f t="shared" si="6"/>
        <v>15</v>
      </c>
      <c r="AR84">
        <v>81</v>
      </c>
      <c r="AS84">
        <v>6</v>
      </c>
      <c r="AT84">
        <v>5</v>
      </c>
    </row>
    <row r="85" spans="1:46" ht="13.5">
      <c r="A85">
        <v>82</v>
      </c>
      <c r="B85" s="69">
        <v>51</v>
      </c>
      <c r="C85" s="69"/>
      <c r="D85" s="69"/>
      <c r="E85" s="69"/>
      <c r="F85" s="76">
        <v>160</v>
      </c>
      <c r="G85" s="69"/>
      <c r="H85" s="69"/>
      <c r="I85" s="69"/>
      <c r="K85">
        <v>82</v>
      </c>
      <c r="L85">
        <v>20</v>
      </c>
      <c r="M85">
        <v>45</v>
      </c>
      <c r="N85">
        <v>0</v>
      </c>
      <c r="O85">
        <v>0</v>
      </c>
      <c r="P85">
        <v>0</v>
      </c>
      <c r="Q85">
        <v>4</v>
      </c>
      <c r="R85">
        <f t="shared" si="7"/>
        <v>20</v>
      </c>
      <c r="S85">
        <f t="shared" si="7"/>
        <v>49</v>
      </c>
      <c r="U85">
        <v>82</v>
      </c>
      <c r="V85">
        <v>15</v>
      </c>
      <c r="W85">
        <v>52</v>
      </c>
      <c r="X85">
        <f t="shared" si="4"/>
        <v>67</v>
      </c>
      <c r="Z85">
        <v>82</v>
      </c>
      <c r="AA85">
        <v>10</v>
      </c>
      <c r="AB85">
        <v>26</v>
      </c>
      <c r="AC85">
        <v>0</v>
      </c>
      <c r="AD85">
        <v>1</v>
      </c>
      <c r="AE85">
        <f t="shared" si="5"/>
        <v>10</v>
      </c>
      <c r="AF85">
        <f t="shared" si="5"/>
        <v>27</v>
      </c>
      <c r="AH85">
        <v>82</v>
      </c>
      <c r="AI85">
        <v>5</v>
      </c>
      <c r="AJ85">
        <v>21</v>
      </c>
      <c r="AK85">
        <v>0</v>
      </c>
      <c r="AL85">
        <v>0</v>
      </c>
      <c r="AM85">
        <v>0</v>
      </c>
      <c r="AN85">
        <v>0</v>
      </c>
      <c r="AO85">
        <f t="shared" si="6"/>
        <v>5</v>
      </c>
      <c r="AP85">
        <f t="shared" si="6"/>
        <v>21</v>
      </c>
      <c r="AR85">
        <v>82</v>
      </c>
      <c r="AS85">
        <v>1</v>
      </c>
      <c r="AT85">
        <v>11</v>
      </c>
    </row>
    <row r="86" spans="1:46" ht="13.5">
      <c r="A86">
        <v>83</v>
      </c>
      <c r="B86" s="69">
        <v>46</v>
      </c>
      <c r="C86" s="69"/>
      <c r="D86" s="69"/>
      <c r="E86" s="69"/>
      <c r="F86" s="76">
        <v>131</v>
      </c>
      <c r="G86" s="69"/>
      <c r="H86" s="69"/>
      <c r="I86" s="69"/>
      <c r="K86">
        <v>83</v>
      </c>
      <c r="L86">
        <v>17</v>
      </c>
      <c r="M86">
        <v>44</v>
      </c>
      <c r="N86">
        <v>2</v>
      </c>
      <c r="O86">
        <v>5</v>
      </c>
      <c r="P86">
        <v>0</v>
      </c>
      <c r="Q86">
        <v>2</v>
      </c>
      <c r="R86">
        <f t="shared" si="7"/>
        <v>19</v>
      </c>
      <c r="S86">
        <f t="shared" si="7"/>
        <v>51</v>
      </c>
      <c r="U86">
        <v>83</v>
      </c>
      <c r="V86">
        <v>16</v>
      </c>
      <c r="W86">
        <v>45</v>
      </c>
      <c r="X86">
        <f t="shared" si="4"/>
        <v>61</v>
      </c>
      <c r="Z86">
        <v>83</v>
      </c>
      <c r="AA86">
        <v>6</v>
      </c>
      <c r="AB86">
        <v>17</v>
      </c>
      <c r="AC86">
        <v>0</v>
      </c>
      <c r="AD86">
        <v>0</v>
      </c>
      <c r="AE86">
        <f t="shared" si="5"/>
        <v>6</v>
      </c>
      <c r="AF86">
        <f t="shared" si="5"/>
        <v>17</v>
      </c>
      <c r="AH86">
        <v>83</v>
      </c>
      <c r="AI86">
        <v>3</v>
      </c>
      <c r="AJ86">
        <v>12</v>
      </c>
      <c r="AK86">
        <v>0</v>
      </c>
      <c r="AL86">
        <v>0</v>
      </c>
      <c r="AM86">
        <v>0</v>
      </c>
      <c r="AN86">
        <v>1</v>
      </c>
      <c r="AO86">
        <f t="shared" si="6"/>
        <v>3</v>
      </c>
      <c r="AP86">
        <f t="shared" si="6"/>
        <v>13</v>
      </c>
      <c r="AR86">
        <v>83</v>
      </c>
      <c r="AS86">
        <v>2</v>
      </c>
      <c r="AT86">
        <v>5</v>
      </c>
    </row>
    <row r="87" spans="1:46" ht="13.5">
      <c r="A87">
        <v>84</v>
      </c>
      <c r="B87" s="69">
        <v>77</v>
      </c>
      <c r="C87" s="69"/>
      <c r="D87" s="69"/>
      <c r="E87" s="69"/>
      <c r="F87" s="76">
        <v>148</v>
      </c>
      <c r="G87" s="69"/>
      <c r="H87" s="69"/>
      <c r="I87" s="69"/>
      <c r="K87">
        <v>84</v>
      </c>
      <c r="L87">
        <v>24</v>
      </c>
      <c r="M87">
        <v>35</v>
      </c>
      <c r="N87">
        <v>1</v>
      </c>
      <c r="O87">
        <v>6</v>
      </c>
      <c r="P87">
        <v>0</v>
      </c>
      <c r="Q87">
        <v>2</v>
      </c>
      <c r="R87">
        <f t="shared" si="7"/>
        <v>25</v>
      </c>
      <c r="S87">
        <f t="shared" si="7"/>
        <v>43</v>
      </c>
      <c r="U87">
        <v>84</v>
      </c>
      <c r="V87">
        <v>28</v>
      </c>
      <c r="W87">
        <v>58</v>
      </c>
      <c r="X87">
        <f t="shared" si="4"/>
        <v>86</v>
      </c>
      <c r="Z87">
        <v>84</v>
      </c>
      <c r="AA87">
        <v>13</v>
      </c>
      <c r="AB87">
        <v>18</v>
      </c>
      <c r="AC87">
        <v>0</v>
      </c>
      <c r="AD87">
        <v>1</v>
      </c>
      <c r="AE87">
        <f t="shared" si="5"/>
        <v>13</v>
      </c>
      <c r="AF87">
        <f t="shared" si="5"/>
        <v>19</v>
      </c>
      <c r="AH87">
        <v>84</v>
      </c>
      <c r="AI87">
        <v>7</v>
      </c>
      <c r="AJ87">
        <v>18</v>
      </c>
      <c r="AK87">
        <v>0</v>
      </c>
      <c r="AL87">
        <v>0</v>
      </c>
      <c r="AM87">
        <v>0</v>
      </c>
      <c r="AN87">
        <v>0</v>
      </c>
      <c r="AO87">
        <f t="shared" si="6"/>
        <v>7</v>
      </c>
      <c r="AP87">
        <f t="shared" si="6"/>
        <v>18</v>
      </c>
      <c r="AR87">
        <v>84</v>
      </c>
      <c r="AS87">
        <v>4</v>
      </c>
      <c r="AT87">
        <v>10</v>
      </c>
    </row>
    <row r="88" spans="1:46" ht="13.5">
      <c r="A88">
        <v>85</v>
      </c>
      <c r="B88" s="69">
        <v>49</v>
      </c>
      <c r="C88" s="69"/>
      <c r="D88" s="69"/>
      <c r="E88" s="69"/>
      <c r="F88" s="76">
        <v>91</v>
      </c>
      <c r="G88" s="69"/>
      <c r="H88" s="69"/>
      <c r="I88" s="69"/>
      <c r="K88">
        <v>85</v>
      </c>
      <c r="L88">
        <v>14</v>
      </c>
      <c r="M88">
        <v>34</v>
      </c>
      <c r="N88">
        <v>0</v>
      </c>
      <c r="O88">
        <v>4</v>
      </c>
      <c r="P88">
        <v>0</v>
      </c>
      <c r="Q88">
        <v>2</v>
      </c>
      <c r="R88">
        <f t="shared" si="7"/>
        <v>14</v>
      </c>
      <c r="S88">
        <f t="shared" si="7"/>
        <v>40</v>
      </c>
      <c r="U88">
        <v>85</v>
      </c>
      <c r="V88">
        <v>15</v>
      </c>
      <c r="W88">
        <v>27</v>
      </c>
      <c r="X88">
        <f t="shared" si="4"/>
        <v>42</v>
      </c>
      <c r="Z88">
        <v>85</v>
      </c>
      <c r="AA88">
        <v>10</v>
      </c>
      <c r="AB88">
        <v>11</v>
      </c>
      <c r="AC88">
        <v>0</v>
      </c>
      <c r="AD88">
        <v>1</v>
      </c>
      <c r="AE88">
        <f t="shared" si="5"/>
        <v>10</v>
      </c>
      <c r="AF88">
        <f t="shared" si="5"/>
        <v>12</v>
      </c>
      <c r="AH88">
        <v>85</v>
      </c>
      <c r="AI88">
        <v>7</v>
      </c>
      <c r="AJ88">
        <v>9</v>
      </c>
      <c r="AK88">
        <v>0</v>
      </c>
      <c r="AL88">
        <v>0</v>
      </c>
      <c r="AM88">
        <v>0</v>
      </c>
      <c r="AN88">
        <v>0</v>
      </c>
      <c r="AO88">
        <f t="shared" si="6"/>
        <v>7</v>
      </c>
      <c r="AP88">
        <f t="shared" si="6"/>
        <v>9</v>
      </c>
      <c r="AR88">
        <v>85</v>
      </c>
      <c r="AS88">
        <v>3</v>
      </c>
      <c r="AT88">
        <v>3</v>
      </c>
    </row>
    <row r="89" spans="1:46" ht="13.5">
      <c r="A89">
        <v>86</v>
      </c>
      <c r="B89" s="69">
        <v>52</v>
      </c>
      <c r="C89" s="69"/>
      <c r="D89" s="69"/>
      <c r="E89" s="69"/>
      <c r="F89" s="76">
        <v>95</v>
      </c>
      <c r="G89" s="69"/>
      <c r="H89" s="69"/>
      <c r="I89" s="69"/>
      <c r="K89">
        <v>86</v>
      </c>
      <c r="L89">
        <v>14</v>
      </c>
      <c r="M89">
        <v>34</v>
      </c>
      <c r="N89">
        <v>2</v>
      </c>
      <c r="O89">
        <v>3</v>
      </c>
      <c r="P89">
        <v>0</v>
      </c>
      <c r="Q89">
        <v>1</v>
      </c>
      <c r="R89">
        <f t="shared" si="7"/>
        <v>16</v>
      </c>
      <c r="S89">
        <f t="shared" si="7"/>
        <v>38</v>
      </c>
      <c r="U89">
        <v>86</v>
      </c>
      <c r="V89">
        <v>20</v>
      </c>
      <c r="W89">
        <v>32</v>
      </c>
      <c r="X89">
        <f t="shared" si="4"/>
        <v>52</v>
      </c>
      <c r="Z89">
        <v>86</v>
      </c>
      <c r="AA89">
        <v>6</v>
      </c>
      <c r="AB89">
        <v>13</v>
      </c>
      <c r="AC89">
        <v>0</v>
      </c>
      <c r="AD89">
        <v>2</v>
      </c>
      <c r="AE89">
        <f t="shared" si="5"/>
        <v>6</v>
      </c>
      <c r="AF89">
        <f t="shared" si="5"/>
        <v>15</v>
      </c>
      <c r="AH89">
        <v>86</v>
      </c>
      <c r="AI89">
        <v>5</v>
      </c>
      <c r="AJ89">
        <v>5</v>
      </c>
      <c r="AK89">
        <v>0</v>
      </c>
      <c r="AL89">
        <v>0</v>
      </c>
      <c r="AM89">
        <v>0</v>
      </c>
      <c r="AN89">
        <v>1</v>
      </c>
      <c r="AO89">
        <f t="shared" si="6"/>
        <v>5</v>
      </c>
      <c r="AP89">
        <f t="shared" si="6"/>
        <v>6</v>
      </c>
      <c r="AR89">
        <v>86</v>
      </c>
      <c r="AS89">
        <v>5</v>
      </c>
      <c r="AT89">
        <v>4</v>
      </c>
    </row>
    <row r="90" spans="1:46" ht="13.5">
      <c r="A90">
        <v>87</v>
      </c>
      <c r="B90" s="69">
        <v>35</v>
      </c>
      <c r="C90" s="69"/>
      <c r="D90" s="69"/>
      <c r="E90" s="69"/>
      <c r="F90" s="76">
        <v>71</v>
      </c>
      <c r="G90" s="69"/>
      <c r="H90" s="69"/>
      <c r="I90" s="69"/>
      <c r="K90">
        <v>87</v>
      </c>
      <c r="L90">
        <v>11</v>
      </c>
      <c r="M90">
        <v>24</v>
      </c>
      <c r="N90">
        <v>1</v>
      </c>
      <c r="O90">
        <v>4</v>
      </c>
      <c r="P90">
        <v>1</v>
      </c>
      <c r="Q90">
        <v>0</v>
      </c>
      <c r="R90">
        <f t="shared" si="7"/>
        <v>13</v>
      </c>
      <c r="S90">
        <f t="shared" si="7"/>
        <v>28</v>
      </c>
      <c r="U90">
        <v>87</v>
      </c>
      <c r="V90">
        <v>10</v>
      </c>
      <c r="W90">
        <v>29</v>
      </c>
      <c r="X90">
        <f t="shared" si="4"/>
        <v>39</v>
      </c>
      <c r="Z90">
        <v>87</v>
      </c>
      <c r="AA90">
        <v>3</v>
      </c>
      <c r="AB90">
        <v>5</v>
      </c>
      <c r="AC90">
        <v>0</v>
      </c>
      <c r="AD90">
        <v>1</v>
      </c>
      <c r="AE90">
        <f t="shared" si="5"/>
        <v>3</v>
      </c>
      <c r="AF90">
        <f t="shared" si="5"/>
        <v>6</v>
      </c>
      <c r="AH90">
        <v>87</v>
      </c>
      <c r="AI90">
        <v>5</v>
      </c>
      <c r="AJ90">
        <v>6</v>
      </c>
      <c r="AK90">
        <v>0</v>
      </c>
      <c r="AL90">
        <v>0</v>
      </c>
      <c r="AM90">
        <v>1</v>
      </c>
      <c r="AN90">
        <v>0</v>
      </c>
      <c r="AO90">
        <f t="shared" si="6"/>
        <v>6</v>
      </c>
      <c r="AP90">
        <f t="shared" si="6"/>
        <v>6</v>
      </c>
      <c r="AR90">
        <v>87</v>
      </c>
      <c r="AS90">
        <v>3</v>
      </c>
      <c r="AT90">
        <v>2</v>
      </c>
    </row>
    <row r="91" spans="1:46" ht="13.5">
      <c r="A91">
        <v>88</v>
      </c>
      <c r="B91" s="69">
        <v>16</v>
      </c>
      <c r="C91" s="69"/>
      <c r="D91" s="69"/>
      <c r="E91" s="69"/>
      <c r="F91" s="76">
        <v>70</v>
      </c>
      <c r="G91" s="69"/>
      <c r="H91" s="69"/>
      <c r="I91" s="69"/>
      <c r="K91">
        <v>88</v>
      </c>
      <c r="L91">
        <v>4</v>
      </c>
      <c r="M91">
        <v>19</v>
      </c>
      <c r="N91">
        <v>0</v>
      </c>
      <c r="O91">
        <v>2</v>
      </c>
      <c r="P91">
        <v>0</v>
      </c>
      <c r="Q91">
        <v>1</v>
      </c>
      <c r="R91">
        <f t="shared" si="7"/>
        <v>4</v>
      </c>
      <c r="S91">
        <f t="shared" si="7"/>
        <v>22</v>
      </c>
      <c r="U91">
        <v>88</v>
      </c>
      <c r="V91">
        <v>6</v>
      </c>
      <c r="W91">
        <v>26</v>
      </c>
      <c r="X91">
        <f t="shared" si="4"/>
        <v>32</v>
      </c>
      <c r="Z91">
        <v>88</v>
      </c>
      <c r="AA91">
        <v>3</v>
      </c>
      <c r="AB91">
        <v>5</v>
      </c>
      <c r="AC91">
        <v>0</v>
      </c>
      <c r="AD91">
        <v>3</v>
      </c>
      <c r="AE91">
        <f t="shared" si="5"/>
        <v>3</v>
      </c>
      <c r="AF91">
        <f t="shared" si="5"/>
        <v>8</v>
      </c>
      <c r="AH91">
        <v>88</v>
      </c>
      <c r="AI91">
        <v>0</v>
      </c>
      <c r="AJ91">
        <v>9</v>
      </c>
      <c r="AK91">
        <v>0</v>
      </c>
      <c r="AL91">
        <v>0</v>
      </c>
      <c r="AM91">
        <v>1</v>
      </c>
      <c r="AN91">
        <v>0</v>
      </c>
      <c r="AO91">
        <f t="shared" si="6"/>
        <v>1</v>
      </c>
      <c r="AP91">
        <f t="shared" si="6"/>
        <v>9</v>
      </c>
      <c r="AR91">
        <v>88</v>
      </c>
      <c r="AS91">
        <v>2</v>
      </c>
      <c r="AT91">
        <v>5</v>
      </c>
    </row>
    <row r="92" spans="1:46" ht="13.5">
      <c r="A92">
        <v>89</v>
      </c>
      <c r="B92" s="69">
        <v>26</v>
      </c>
      <c r="C92" s="69"/>
      <c r="D92" s="69"/>
      <c r="E92" s="69"/>
      <c r="F92" s="76">
        <v>65</v>
      </c>
      <c r="G92" s="69"/>
      <c r="H92" s="69"/>
      <c r="I92" s="69"/>
      <c r="K92">
        <v>89</v>
      </c>
      <c r="L92">
        <v>7</v>
      </c>
      <c r="M92">
        <v>18</v>
      </c>
      <c r="N92">
        <v>2</v>
      </c>
      <c r="O92">
        <v>3</v>
      </c>
      <c r="P92">
        <v>0</v>
      </c>
      <c r="Q92">
        <v>5</v>
      </c>
      <c r="R92">
        <f t="shared" si="7"/>
        <v>9</v>
      </c>
      <c r="S92">
        <f t="shared" si="7"/>
        <v>26</v>
      </c>
      <c r="U92">
        <v>89</v>
      </c>
      <c r="V92">
        <v>8</v>
      </c>
      <c r="W92">
        <v>18</v>
      </c>
      <c r="X92">
        <f t="shared" si="4"/>
        <v>26</v>
      </c>
      <c r="Z92">
        <v>89</v>
      </c>
      <c r="AA92">
        <v>4</v>
      </c>
      <c r="AB92">
        <v>10</v>
      </c>
      <c r="AC92">
        <v>0</v>
      </c>
      <c r="AD92">
        <v>0</v>
      </c>
      <c r="AE92">
        <f t="shared" si="5"/>
        <v>4</v>
      </c>
      <c r="AF92">
        <f t="shared" si="5"/>
        <v>10</v>
      </c>
      <c r="AH92">
        <v>89</v>
      </c>
      <c r="AI92">
        <v>5</v>
      </c>
      <c r="AJ92">
        <v>4</v>
      </c>
      <c r="AK92">
        <v>0</v>
      </c>
      <c r="AL92">
        <v>0</v>
      </c>
      <c r="AM92">
        <v>0</v>
      </c>
      <c r="AN92">
        <v>1</v>
      </c>
      <c r="AO92">
        <f t="shared" si="6"/>
        <v>5</v>
      </c>
      <c r="AP92">
        <f t="shared" si="6"/>
        <v>5</v>
      </c>
      <c r="AR92">
        <v>89</v>
      </c>
      <c r="AS92">
        <v>0</v>
      </c>
      <c r="AT92">
        <v>6</v>
      </c>
    </row>
    <row r="93" spans="1:46" ht="13.5">
      <c r="A93">
        <v>90</v>
      </c>
      <c r="B93" s="69">
        <v>20</v>
      </c>
      <c r="C93" s="69"/>
      <c r="D93" s="69"/>
      <c r="E93" s="69"/>
      <c r="F93" s="76">
        <v>58</v>
      </c>
      <c r="G93" s="69"/>
      <c r="H93" s="69"/>
      <c r="I93" s="69"/>
      <c r="K93">
        <v>90</v>
      </c>
      <c r="L93">
        <v>5</v>
      </c>
      <c r="M93">
        <v>22</v>
      </c>
      <c r="N93">
        <v>0</v>
      </c>
      <c r="O93">
        <v>5</v>
      </c>
      <c r="P93">
        <v>0</v>
      </c>
      <c r="Q93">
        <v>0</v>
      </c>
      <c r="R93">
        <f t="shared" si="7"/>
        <v>5</v>
      </c>
      <c r="S93">
        <f t="shared" si="7"/>
        <v>27</v>
      </c>
      <c r="U93">
        <v>90</v>
      </c>
      <c r="V93">
        <v>9</v>
      </c>
      <c r="W93">
        <v>14</v>
      </c>
      <c r="X93">
        <f t="shared" si="4"/>
        <v>23</v>
      </c>
      <c r="Z93">
        <v>90</v>
      </c>
      <c r="AA93">
        <v>1</v>
      </c>
      <c r="AB93">
        <v>7</v>
      </c>
      <c r="AC93">
        <v>0</v>
      </c>
      <c r="AD93">
        <v>2</v>
      </c>
      <c r="AE93">
        <f t="shared" si="5"/>
        <v>1</v>
      </c>
      <c r="AF93">
        <f t="shared" si="5"/>
        <v>9</v>
      </c>
      <c r="AH93">
        <v>90</v>
      </c>
      <c r="AI93">
        <v>3</v>
      </c>
      <c r="AJ93">
        <v>5</v>
      </c>
      <c r="AK93">
        <v>0</v>
      </c>
      <c r="AL93">
        <v>0</v>
      </c>
      <c r="AM93">
        <v>0</v>
      </c>
      <c r="AN93">
        <v>0</v>
      </c>
      <c r="AO93">
        <f t="shared" si="6"/>
        <v>3</v>
      </c>
      <c r="AP93">
        <f t="shared" si="6"/>
        <v>5</v>
      </c>
      <c r="AR93">
        <v>90</v>
      </c>
      <c r="AS93">
        <v>2</v>
      </c>
      <c r="AT93">
        <v>3</v>
      </c>
    </row>
    <row r="94" spans="1:46" ht="13.5">
      <c r="A94">
        <v>91</v>
      </c>
      <c r="B94" s="69">
        <v>18</v>
      </c>
      <c r="C94" s="69"/>
      <c r="D94" s="69"/>
      <c r="E94" s="69"/>
      <c r="F94" s="76">
        <v>52</v>
      </c>
      <c r="G94" s="69"/>
      <c r="H94" s="69"/>
      <c r="I94" s="69"/>
      <c r="K94">
        <v>91</v>
      </c>
      <c r="L94">
        <v>8</v>
      </c>
      <c r="M94">
        <v>16</v>
      </c>
      <c r="N94">
        <v>0</v>
      </c>
      <c r="O94">
        <v>1</v>
      </c>
      <c r="P94">
        <v>0</v>
      </c>
      <c r="Q94">
        <v>4</v>
      </c>
      <c r="R94">
        <f t="shared" si="7"/>
        <v>8</v>
      </c>
      <c r="S94">
        <f t="shared" si="7"/>
        <v>21</v>
      </c>
      <c r="U94">
        <v>91</v>
      </c>
      <c r="V94">
        <v>5</v>
      </c>
      <c r="W94">
        <v>13</v>
      </c>
      <c r="X94">
        <f t="shared" si="4"/>
        <v>18</v>
      </c>
      <c r="Z94">
        <v>91</v>
      </c>
      <c r="AA94">
        <v>3</v>
      </c>
      <c r="AB94">
        <v>9</v>
      </c>
      <c r="AC94">
        <v>0</v>
      </c>
      <c r="AD94">
        <v>0</v>
      </c>
      <c r="AE94">
        <f t="shared" si="5"/>
        <v>3</v>
      </c>
      <c r="AF94">
        <f t="shared" si="5"/>
        <v>9</v>
      </c>
      <c r="AH94">
        <v>91</v>
      </c>
      <c r="AI94">
        <v>2</v>
      </c>
      <c r="AJ94">
        <v>5</v>
      </c>
      <c r="AK94">
        <v>0</v>
      </c>
      <c r="AL94">
        <v>0</v>
      </c>
      <c r="AM94">
        <v>0</v>
      </c>
      <c r="AN94">
        <v>0</v>
      </c>
      <c r="AO94">
        <f t="shared" si="6"/>
        <v>2</v>
      </c>
      <c r="AP94">
        <f t="shared" si="6"/>
        <v>5</v>
      </c>
      <c r="AR94">
        <v>91</v>
      </c>
      <c r="AS94">
        <v>0</v>
      </c>
      <c r="AT94">
        <v>4</v>
      </c>
    </row>
    <row r="95" spans="1:46" ht="13.5">
      <c r="A95">
        <v>92</v>
      </c>
      <c r="B95" s="69">
        <v>8</v>
      </c>
      <c r="C95" s="69"/>
      <c r="D95" s="69"/>
      <c r="E95" s="69"/>
      <c r="F95" s="76">
        <v>51</v>
      </c>
      <c r="G95" s="69"/>
      <c r="H95" s="69"/>
      <c r="I95" s="69"/>
      <c r="K95">
        <v>92</v>
      </c>
      <c r="L95">
        <v>3</v>
      </c>
      <c r="M95">
        <v>16</v>
      </c>
      <c r="N95">
        <v>0</v>
      </c>
      <c r="O95">
        <v>1</v>
      </c>
      <c r="P95">
        <v>0</v>
      </c>
      <c r="Q95">
        <v>1</v>
      </c>
      <c r="R95">
        <f t="shared" si="7"/>
        <v>3</v>
      </c>
      <c r="S95">
        <f t="shared" si="7"/>
        <v>18</v>
      </c>
      <c r="U95">
        <v>92</v>
      </c>
      <c r="V95">
        <v>2</v>
      </c>
      <c r="W95">
        <v>18</v>
      </c>
      <c r="X95">
        <f t="shared" si="4"/>
        <v>20</v>
      </c>
      <c r="Z95">
        <v>92</v>
      </c>
      <c r="AA95">
        <v>2</v>
      </c>
      <c r="AB95">
        <v>5</v>
      </c>
      <c r="AC95">
        <v>0</v>
      </c>
      <c r="AD95">
        <v>3</v>
      </c>
      <c r="AE95">
        <f t="shared" si="5"/>
        <v>2</v>
      </c>
      <c r="AF95">
        <f t="shared" si="5"/>
        <v>8</v>
      </c>
      <c r="AH95">
        <v>92</v>
      </c>
      <c r="AI95">
        <v>0</v>
      </c>
      <c r="AJ95">
        <v>2</v>
      </c>
      <c r="AK95">
        <v>0</v>
      </c>
      <c r="AL95">
        <v>0</v>
      </c>
      <c r="AM95">
        <v>1</v>
      </c>
      <c r="AN95">
        <v>3</v>
      </c>
      <c r="AO95">
        <f t="shared" si="6"/>
        <v>1</v>
      </c>
      <c r="AP95">
        <f t="shared" si="6"/>
        <v>5</v>
      </c>
      <c r="AR95">
        <v>92</v>
      </c>
      <c r="AS95">
        <v>0</v>
      </c>
      <c r="AT95">
        <v>2</v>
      </c>
    </row>
    <row r="96" spans="1:46" ht="13.5">
      <c r="A96">
        <v>93</v>
      </c>
      <c r="B96" s="69">
        <v>12</v>
      </c>
      <c r="C96" s="69"/>
      <c r="D96" s="69"/>
      <c r="E96" s="69"/>
      <c r="F96" s="76">
        <v>29</v>
      </c>
      <c r="G96" s="69"/>
      <c r="H96" s="69"/>
      <c r="I96" s="69"/>
      <c r="K96">
        <v>93</v>
      </c>
      <c r="L96">
        <v>5</v>
      </c>
      <c r="M96">
        <v>8</v>
      </c>
      <c r="N96">
        <v>0</v>
      </c>
      <c r="O96">
        <v>0</v>
      </c>
      <c r="P96">
        <v>0</v>
      </c>
      <c r="Q96">
        <v>4</v>
      </c>
      <c r="R96">
        <f t="shared" si="7"/>
        <v>5</v>
      </c>
      <c r="S96">
        <f t="shared" si="7"/>
        <v>12</v>
      </c>
      <c r="U96">
        <v>93</v>
      </c>
      <c r="V96">
        <v>6</v>
      </c>
      <c r="W96">
        <v>11</v>
      </c>
      <c r="X96">
        <f t="shared" si="4"/>
        <v>17</v>
      </c>
      <c r="Z96">
        <v>93</v>
      </c>
      <c r="AA96">
        <v>0</v>
      </c>
      <c r="AB96">
        <v>2</v>
      </c>
      <c r="AC96">
        <v>0</v>
      </c>
      <c r="AD96">
        <v>0</v>
      </c>
      <c r="AE96">
        <f t="shared" si="5"/>
        <v>0</v>
      </c>
      <c r="AF96">
        <f t="shared" si="5"/>
        <v>2</v>
      </c>
      <c r="AH96">
        <v>93</v>
      </c>
      <c r="AI96">
        <v>1</v>
      </c>
      <c r="AJ96">
        <v>4</v>
      </c>
      <c r="AK96">
        <v>0</v>
      </c>
      <c r="AL96">
        <v>0</v>
      </c>
      <c r="AM96">
        <v>0</v>
      </c>
      <c r="AN96">
        <v>0</v>
      </c>
      <c r="AO96">
        <f t="shared" si="6"/>
        <v>1</v>
      </c>
      <c r="AP96">
        <f t="shared" si="6"/>
        <v>4</v>
      </c>
      <c r="AR96">
        <v>93</v>
      </c>
      <c r="AS96">
        <v>0</v>
      </c>
      <c r="AT96">
        <v>0</v>
      </c>
    </row>
    <row r="97" spans="1:46" ht="13.5">
      <c r="A97">
        <v>94</v>
      </c>
      <c r="B97" s="69">
        <v>9</v>
      </c>
      <c r="C97" s="69"/>
      <c r="D97" s="69"/>
      <c r="E97" s="69"/>
      <c r="F97" s="76">
        <v>24</v>
      </c>
      <c r="G97" s="69"/>
      <c r="H97" s="69"/>
      <c r="I97" s="69"/>
      <c r="K97">
        <v>94</v>
      </c>
      <c r="L97">
        <v>1</v>
      </c>
      <c r="M97">
        <v>7</v>
      </c>
      <c r="N97">
        <v>2</v>
      </c>
      <c r="O97">
        <v>0</v>
      </c>
      <c r="P97">
        <v>0</v>
      </c>
      <c r="Q97">
        <v>0</v>
      </c>
      <c r="R97">
        <f t="shared" si="7"/>
        <v>3</v>
      </c>
      <c r="S97">
        <f t="shared" si="7"/>
        <v>7</v>
      </c>
      <c r="U97">
        <v>94</v>
      </c>
      <c r="V97">
        <v>2</v>
      </c>
      <c r="W97">
        <v>11</v>
      </c>
      <c r="X97">
        <f t="shared" si="4"/>
        <v>13</v>
      </c>
      <c r="Z97">
        <v>94</v>
      </c>
      <c r="AA97">
        <v>4</v>
      </c>
      <c r="AB97">
        <v>2</v>
      </c>
      <c r="AC97">
        <v>0</v>
      </c>
      <c r="AD97">
        <v>1</v>
      </c>
      <c r="AE97">
        <f t="shared" si="5"/>
        <v>4</v>
      </c>
      <c r="AF97">
        <f t="shared" si="5"/>
        <v>3</v>
      </c>
      <c r="AH97">
        <v>94</v>
      </c>
      <c r="AI97">
        <v>0</v>
      </c>
      <c r="AJ97">
        <v>2</v>
      </c>
      <c r="AK97">
        <v>0</v>
      </c>
      <c r="AL97">
        <v>0</v>
      </c>
      <c r="AM97">
        <v>0</v>
      </c>
      <c r="AN97">
        <v>1</v>
      </c>
      <c r="AO97">
        <f t="shared" si="6"/>
        <v>0</v>
      </c>
      <c r="AP97">
        <f t="shared" si="6"/>
        <v>3</v>
      </c>
      <c r="AR97">
        <v>94</v>
      </c>
      <c r="AS97">
        <v>0</v>
      </c>
      <c r="AT97">
        <v>0</v>
      </c>
    </row>
    <row r="98" spans="1:46" ht="13.5">
      <c r="A98">
        <v>95</v>
      </c>
      <c r="B98" s="69">
        <v>5</v>
      </c>
      <c r="C98" s="69"/>
      <c r="D98" s="69"/>
      <c r="E98" s="69"/>
      <c r="F98" s="76">
        <v>16</v>
      </c>
      <c r="G98" s="69"/>
      <c r="H98" s="69"/>
      <c r="I98" s="69"/>
      <c r="K98">
        <v>95</v>
      </c>
      <c r="L98">
        <v>3</v>
      </c>
      <c r="M98">
        <v>6</v>
      </c>
      <c r="N98">
        <v>1</v>
      </c>
      <c r="O98">
        <v>0</v>
      </c>
      <c r="P98">
        <v>0</v>
      </c>
      <c r="Q98">
        <v>1</v>
      </c>
      <c r="R98">
        <f t="shared" si="7"/>
        <v>4</v>
      </c>
      <c r="S98">
        <f t="shared" si="7"/>
        <v>7</v>
      </c>
      <c r="U98">
        <v>95</v>
      </c>
      <c r="V98">
        <v>1</v>
      </c>
      <c r="W98">
        <v>2</v>
      </c>
      <c r="X98">
        <f t="shared" si="4"/>
        <v>3</v>
      </c>
      <c r="Z98">
        <v>95</v>
      </c>
      <c r="AA98">
        <v>0</v>
      </c>
      <c r="AB98">
        <v>3</v>
      </c>
      <c r="AC98">
        <v>0</v>
      </c>
      <c r="AD98">
        <v>2</v>
      </c>
      <c r="AE98">
        <f t="shared" si="5"/>
        <v>0</v>
      </c>
      <c r="AF98">
        <f t="shared" si="5"/>
        <v>5</v>
      </c>
      <c r="AH98">
        <v>95</v>
      </c>
      <c r="AI98">
        <v>0</v>
      </c>
      <c r="AJ98">
        <v>2</v>
      </c>
      <c r="AK98">
        <v>0</v>
      </c>
      <c r="AL98">
        <v>0</v>
      </c>
      <c r="AM98">
        <v>0</v>
      </c>
      <c r="AN98">
        <v>0</v>
      </c>
      <c r="AO98">
        <f t="shared" si="6"/>
        <v>0</v>
      </c>
      <c r="AP98">
        <f t="shared" si="6"/>
        <v>2</v>
      </c>
      <c r="AR98">
        <v>95</v>
      </c>
      <c r="AS98">
        <v>0</v>
      </c>
      <c r="AT98">
        <v>0</v>
      </c>
    </row>
    <row r="99" spans="1:46" ht="13.5">
      <c r="A99">
        <v>96</v>
      </c>
      <c r="B99" s="69">
        <v>3</v>
      </c>
      <c r="C99" s="69"/>
      <c r="D99" s="69"/>
      <c r="E99" s="69"/>
      <c r="F99" s="76">
        <v>17</v>
      </c>
      <c r="G99" s="69"/>
      <c r="H99" s="69"/>
      <c r="I99" s="69"/>
      <c r="K99">
        <v>96</v>
      </c>
      <c r="L99">
        <v>2</v>
      </c>
      <c r="M99">
        <v>7</v>
      </c>
      <c r="N99">
        <v>0</v>
      </c>
      <c r="O99">
        <v>1</v>
      </c>
      <c r="P99">
        <v>0</v>
      </c>
      <c r="Q99">
        <v>2</v>
      </c>
      <c r="R99">
        <f t="shared" si="7"/>
        <v>2</v>
      </c>
      <c r="S99">
        <f t="shared" si="7"/>
        <v>10</v>
      </c>
      <c r="U99">
        <v>96</v>
      </c>
      <c r="V99">
        <v>1</v>
      </c>
      <c r="W99">
        <v>0</v>
      </c>
      <c r="X99">
        <f t="shared" si="4"/>
        <v>1</v>
      </c>
      <c r="Z99">
        <v>96</v>
      </c>
      <c r="AA99">
        <v>0</v>
      </c>
      <c r="AB99">
        <v>1</v>
      </c>
      <c r="AC99">
        <v>0</v>
      </c>
      <c r="AD99">
        <v>1</v>
      </c>
      <c r="AE99">
        <f t="shared" si="5"/>
        <v>0</v>
      </c>
      <c r="AF99">
        <f t="shared" si="5"/>
        <v>2</v>
      </c>
      <c r="AH99">
        <v>96</v>
      </c>
      <c r="AI99">
        <v>0</v>
      </c>
      <c r="AJ99">
        <v>2</v>
      </c>
      <c r="AK99">
        <v>0</v>
      </c>
      <c r="AL99">
        <v>0</v>
      </c>
      <c r="AM99">
        <v>0</v>
      </c>
      <c r="AN99">
        <v>0</v>
      </c>
      <c r="AO99">
        <f t="shared" si="6"/>
        <v>0</v>
      </c>
      <c r="AP99">
        <f t="shared" si="6"/>
        <v>2</v>
      </c>
      <c r="AR99">
        <v>96</v>
      </c>
      <c r="AS99">
        <v>0</v>
      </c>
      <c r="AT99">
        <v>3</v>
      </c>
    </row>
    <row r="100" spans="1:46" ht="13.5">
      <c r="A100">
        <v>97</v>
      </c>
      <c r="B100" s="69">
        <v>2</v>
      </c>
      <c r="C100" s="69"/>
      <c r="D100" s="69"/>
      <c r="E100" s="69"/>
      <c r="F100" s="76">
        <v>2</v>
      </c>
      <c r="G100" s="69"/>
      <c r="H100" s="69"/>
      <c r="I100" s="69"/>
      <c r="K100">
        <v>97</v>
      </c>
      <c r="L100">
        <v>1</v>
      </c>
      <c r="M100">
        <v>1</v>
      </c>
      <c r="N100">
        <v>0</v>
      </c>
      <c r="O100">
        <v>0</v>
      </c>
      <c r="P100">
        <v>0</v>
      </c>
      <c r="Q100">
        <v>0</v>
      </c>
      <c r="R100">
        <f t="shared" si="7"/>
        <v>1</v>
      </c>
      <c r="S100">
        <f t="shared" si="7"/>
        <v>1</v>
      </c>
      <c r="U100">
        <v>97</v>
      </c>
      <c r="V100">
        <v>1</v>
      </c>
      <c r="W100">
        <v>0</v>
      </c>
      <c r="X100">
        <f t="shared" si="4"/>
        <v>1</v>
      </c>
      <c r="Z100">
        <v>97</v>
      </c>
      <c r="AA100">
        <v>0</v>
      </c>
      <c r="AB100">
        <v>0</v>
      </c>
      <c r="AC100">
        <v>0</v>
      </c>
      <c r="AD100">
        <v>0</v>
      </c>
      <c r="AE100">
        <f t="shared" si="5"/>
        <v>0</v>
      </c>
      <c r="AF100">
        <f t="shared" si="5"/>
        <v>0</v>
      </c>
      <c r="AH100">
        <v>97</v>
      </c>
      <c r="AI100">
        <v>0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f t="shared" si="6"/>
        <v>0</v>
      </c>
      <c r="AP100">
        <f t="shared" si="6"/>
        <v>0</v>
      </c>
      <c r="AR100">
        <v>97</v>
      </c>
      <c r="AS100">
        <v>0</v>
      </c>
      <c r="AT100">
        <v>1</v>
      </c>
    </row>
    <row r="101" spans="1:46" ht="13.5">
      <c r="A101">
        <v>98</v>
      </c>
      <c r="B101" s="69">
        <v>2</v>
      </c>
      <c r="C101" s="69"/>
      <c r="D101" s="69"/>
      <c r="E101" s="69"/>
      <c r="F101" s="76">
        <v>9</v>
      </c>
      <c r="G101" s="69"/>
      <c r="H101" s="69"/>
      <c r="I101" s="69"/>
      <c r="K101">
        <v>98</v>
      </c>
      <c r="L101">
        <v>0</v>
      </c>
      <c r="M101">
        <v>2</v>
      </c>
      <c r="N101">
        <v>0</v>
      </c>
      <c r="O101">
        <v>0</v>
      </c>
      <c r="P101">
        <v>0</v>
      </c>
      <c r="Q101">
        <v>0</v>
      </c>
      <c r="R101">
        <f t="shared" si="7"/>
        <v>0</v>
      </c>
      <c r="S101">
        <f t="shared" si="7"/>
        <v>2</v>
      </c>
      <c r="U101">
        <v>98</v>
      </c>
      <c r="V101">
        <v>2</v>
      </c>
      <c r="W101">
        <v>4</v>
      </c>
      <c r="X101">
        <f t="shared" si="4"/>
        <v>6</v>
      </c>
      <c r="Z101">
        <v>98</v>
      </c>
      <c r="AA101">
        <v>0</v>
      </c>
      <c r="AB101">
        <v>1</v>
      </c>
      <c r="AC101">
        <v>0</v>
      </c>
      <c r="AD101">
        <v>1</v>
      </c>
      <c r="AE101">
        <f t="shared" si="5"/>
        <v>0</v>
      </c>
      <c r="AF101">
        <f t="shared" si="5"/>
        <v>2</v>
      </c>
      <c r="AH101">
        <v>98</v>
      </c>
      <c r="AI101">
        <v>0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f t="shared" si="6"/>
        <v>0</v>
      </c>
      <c r="AP101">
        <f t="shared" si="6"/>
        <v>0</v>
      </c>
      <c r="AR101">
        <v>98</v>
      </c>
      <c r="AS101">
        <v>0</v>
      </c>
      <c r="AT101">
        <v>1</v>
      </c>
    </row>
    <row r="102" spans="1:46" ht="13.5">
      <c r="A102">
        <v>99</v>
      </c>
      <c r="B102" s="69">
        <v>0</v>
      </c>
      <c r="C102" s="69"/>
      <c r="D102" s="69"/>
      <c r="E102" s="69"/>
      <c r="F102" s="76">
        <v>4</v>
      </c>
      <c r="G102" s="69"/>
      <c r="H102" s="69"/>
      <c r="I102" s="69"/>
      <c r="K102">
        <v>99</v>
      </c>
      <c r="L102">
        <v>0</v>
      </c>
      <c r="M102">
        <v>1</v>
      </c>
      <c r="N102">
        <v>0</v>
      </c>
      <c r="O102">
        <v>1</v>
      </c>
      <c r="P102">
        <v>0</v>
      </c>
      <c r="Q102">
        <v>0</v>
      </c>
      <c r="R102">
        <f t="shared" si="7"/>
        <v>0</v>
      </c>
      <c r="S102">
        <f t="shared" si="7"/>
        <v>2</v>
      </c>
      <c r="U102">
        <v>99</v>
      </c>
      <c r="V102">
        <v>0</v>
      </c>
      <c r="W102">
        <v>0</v>
      </c>
      <c r="X102">
        <f t="shared" si="4"/>
        <v>0</v>
      </c>
      <c r="Z102">
        <v>99</v>
      </c>
      <c r="AA102">
        <v>0</v>
      </c>
      <c r="AB102">
        <v>0</v>
      </c>
      <c r="AC102">
        <v>0</v>
      </c>
      <c r="AD102">
        <v>0</v>
      </c>
      <c r="AE102">
        <f t="shared" si="5"/>
        <v>0</v>
      </c>
      <c r="AF102">
        <f t="shared" si="5"/>
        <v>0</v>
      </c>
      <c r="AH102">
        <v>99</v>
      </c>
      <c r="AI102">
        <v>0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f t="shared" si="6"/>
        <v>0</v>
      </c>
      <c r="AP102">
        <f t="shared" si="6"/>
        <v>0</v>
      </c>
      <c r="AR102">
        <v>99</v>
      </c>
      <c r="AS102">
        <v>0</v>
      </c>
      <c r="AT102">
        <v>2</v>
      </c>
    </row>
    <row r="103" spans="1:46" ht="13.5">
      <c r="A103">
        <v>100</v>
      </c>
      <c r="B103" s="69">
        <v>0</v>
      </c>
      <c r="C103" s="69"/>
      <c r="D103" s="69"/>
      <c r="E103" s="69"/>
      <c r="F103" s="76">
        <v>5</v>
      </c>
      <c r="G103" s="69"/>
      <c r="H103" s="69"/>
      <c r="I103" s="69"/>
      <c r="K103">
        <v>100</v>
      </c>
      <c r="L103">
        <v>0</v>
      </c>
      <c r="M103">
        <v>2</v>
      </c>
      <c r="N103">
        <v>0</v>
      </c>
      <c r="O103">
        <v>0</v>
      </c>
      <c r="P103">
        <v>0</v>
      </c>
      <c r="Q103">
        <v>1</v>
      </c>
      <c r="R103">
        <f t="shared" si="7"/>
        <v>0</v>
      </c>
      <c r="S103">
        <f t="shared" si="7"/>
        <v>3</v>
      </c>
      <c r="U103">
        <v>100</v>
      </c>
      <c r="V103">
        <v>0</v>
      </c>
      <c r="W103">
        <v>1</v>
      </c>
      <c r="X103">
        <f t="shared" si="4"/>
        <v>1</v>
      </c>
      <c r="Z103">
        <v>100</v>
      </c>
      <c r="AA103">
        <v>0</v>
      </c>
      <c r="AB103">
        <v>1</v>
      </c>
      <c r="AC103">
        <v>0</v>
      </c>
      <c r="AD103">
        <v>0</v>
      </c>
      <c r="AE103">
        <f t="shared" si="5"/>
        <v>0</v>
      </c>
      <c r="AF103">
        <f t="shared" si="5"/>
        <v>1</v>
      </c>
      <c r="AH103">
        <v>100</v>
      </c>
      <c r="AI103">
        <v>0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f t="shared" si="6"/>
        <v>0</v>
      </c>
      <c r="AP103">
        <f t="shared" si="6"/>
        <v>0</v>
      </c>
      <c r="AR103">
        <v>100</v>
      </c>
      <c r="AS103">
        <v>0</v>
      </c>
      <c r="AT103">
        <v>0</v>
      </c>
    </row>
    <row r="104" spans="12:46" ht="13.5">
      <c r="L104">
        <f aca="true" t="shared" si="8" ref="L104:S104">SUM(L3:L103)</f>
        <v>11184</v>
      </c>
      <c r="M104">
        <f t="shared" si="8"/>
        <v>11777</v>
      </c>
      <c r="N104">
        <f t="shared" si="8"/>
        <v>84</v>
      </c>
      <c r="O104">
        <f t="shared" si="8"/>
        <v>111</v>
      </c>
      <c r="P104">
        <f t="shared" si="8"/>
        <v>4</v>
      </c>
      <c r="Q104">
        <f t="shared" si="8"/>
        <v>41</v>
      </c>
      <c r="R104">
        <f t="shared" si="8"/>
        <v>11272</v>
      </c>
      <c r="S104">
        <f t="shared" si="8"/>
        <v>11929</v>
      </c>
      <c r="V104">
        <f>SUM(V3:V103)</f>
        <v>9415</v>
      </c>
      <c r="W104">
        <f>SUM(W3:W103)</f>
        <v>10016</v>
      </c>
      <c r="X104">
        <f>SUM(X3:X103)</f>
        <v>19431</v>
      </c>
      <c r="AA104">
        <f aca="true" t="shared" si="9" ref="AA104:AF104">SUM(AA3:AA103)</f>
        <v>5173</v>
      </c>
      <c r="AB104">
        <f t="shared" si="9"/>
        <v>5284</v>
      </c>
      <c r="AC104">
        <f t="shared" si="9"/>
        <v>4</v>
      </c>
      <c r="AD104">
        <f t="shared" si="9"/>
        <v>22</v>
      </c>
      <c r="AE104">
        <f t="shared" si="9"/>
        <v>5177</v>
      </c>
      <c r="AF104">
        <f t="shared" si="9"/>
        <v>5306</v>
      </c>
      <c r="AI104">
        <f aca="true" t="shared" si="10" ref="AI104:AP104">SUM(AI3:AI103)</f>
        <v>2568</v>
      </c>
      <c r="AJ104">
        <f t="shared" si="10"/>
        <v>2444</v>
      </c>
      <c r="AK104">
        <f t="shared" si="10"/>
        <v>53</v>
      </c>
      <c r="AL104">
        <f t="shared" si="10"/>
        <v>23</v>
      </c>
      <c r="AM104">
        <f t="shared" si="10"/>
        <v>3</v>
      </c>
      <c r="AN104">
        <f t="shared" si="10"/>
        <v>14</v>
      </c>
      <c r="AO104">
        <f t="shared" si="10"/>
        <v>2624</v>
      </c>
      <c r="AP104">
        <f t="shared" si="10"/>
        <v>2481</v>
      </c>
      <c r="AS104">
        <f>SUM(AS3:AS103)</f>
        <v>879</v>
      </c>
      <c r="AT104">
        <f>SUM(AT3:AT103)</f>
        <v>910</v>
      </c>
    </row>
  </sheetData>
  <mergeCells count="13">
    <mergeCell ref="L1:M1"/>
    <mergeCell ref="N1:O1"/>
    <mergeCell ref="P1:Q1"/>
    <mergeCell ref="R1:S1"/>
    <mergeCell ref="V1:W1"/>
    <mergeCell ref="AO2:AP2"/>
    <mergeCell ref="AE2:AF2"/>
    <mergeCell ref="AA1:AB1"/>
    <mergeCell ref="AS1:AT1"/>
    <mergeCell ref="AC1:AD1"/>
    <mergeCell ref="AI1:AJ1"/>
    <mergeCell ref="AK1:AL1"/>
    <mergeCell ref="AM1:AN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J66"/>
  <sheetViews>
    <sheetView workbookViewId="0" topLeftCell="A1">
      <pane xSplit="1" ySplit="1" topLeftCell="T44" activePane="bottomRight" state="frozen"/>
      <selection pane="topLeft" activeCell="AM107" sqref="AM107"/>
      <selection pane="topRight" activeCell="AM107" sqref="AM107"/>
      <selection pane="bottomLeft" activeCell="AM107" sqref="AM107"/>
      <selection pane="bottomRight" activeCell="AM107" sqref="AM107"/>
    </sheetView>
  </sheetViews>
  <sheetFormatPr defaultColWidth="9.00390625" defaultRowHeight="13.5"/>
  <cols>
    <col min="1" max="1" width="10.00390625" style="0" customWidth="1"/>
    <col min="2" max="3" width="3.50390625" style="82" bestFit="1" customWidth="1"/>
    <col min="4" max="4" width="9.875" style="0" customWidth="1"/>
    <col min="5" max="6" width="3.50390625" style="82" bestFit="1" customWidth="1"/>
    <col min="7" max="7" width="9.75390625" style="0" customWidth="1"/>
    <col min="8" max="9" width="3.50390625" style="82" bestFit="1" customWidth="1"/>
    <col min="10" max="10" width="10.125" style="0" customWidth="1"/>
    <col min="11" max="12" width="3.50390625" style="82" bestFit="1" customWidth="1"/>
    <col min="13" max="13" width="10.25390625" style="0" customWidth="1"/>
    <col min="14" max="15" width="3.50390625" style="82" bestFit="1" customWidth="1"/>
    <col min="16" max="16" width="9.75390625" style="0" customWidth="1"/>
    <col min="17" max="17" width="3.75390625" style="82" customWidth="1"/>
    <col min="18" max="18" width="3.50390625" style="82" bestFit="1" customWidth="1"/>
    <col min="19" max="19" width="10.125" style="0" customWidth="1"/>
    <col min="20" max="21" width="4.50390625" style="82" bestFit="1" customWidth="1"/>
    <col min="22" max="22" width="9.75390625" style="0" customWidth="1"/>
    <col min="23" max="23" width="3.50390625" style="82" bestFit="1" customWidth="1"/>
    <col min="24" max="24" width="4.50390625" style="82" bestFit="1" customWidth="1"/>
    <col min="25" max="25" width="9.875" style="0" customWidth="1"/>
    <col min="26" max="27" width="3.50390625" style="82" bestFit="1" customWidth="1"/>
    <col min="28" max="28" width="10.375" style="0" customWidth="1"/>
    <col min="29" max="30" width="3.50390625" style="82" bestFit="1" customWidth="1"/>
    <col min="31" max="31" width="10.125" style="0" customWidth="1"/>
    <col min="32" max="33" width="3.50390625" style="82" bestFit="1" customWidth="1"/>
    <col min="34" max="34" width="9.75390625" style="0" customWidth="1"/>
    <col min="35" max="36" width="4.50390625" style="82" bestFit="1" customWidth="1"/>
  </cols>
  <sheetData>
    <row r="1" spans="1:36" ht="13.5">
      <c r="A1" s="122" t="s">
        <v>349</v>
      </c>
      <c r="B1" s="123"/>
      <c r="C1" s="112"/>
      <c r="D1" s="122" t="s">
        <v>350</v>
      </c>
      <c r="E1" s="123"/>
      <c r="F1" s="112"/>
      <c r="G1" s="122" t="s">
        <v>351</v>
      </c>
      <c r="H1" s="123"/>
      <c r="I1" s="112"/>
      <c r="J1" s="122" t="s">
        <v>352</v>
      </c>
      <c r="K1" s="123"/>
      <c r="L1" s="112"/>
      <c r="M1" s="122" t="s">
        <v>353</v>
      </c>
      <c r="N1" s="123"/>
      <c r="O1" s="112"/>
      <c r="P1" s="122" t="s">
        <v>354</v>
      </c>
      <c r="Q1" s="123"/>
      <c r="R1" s="112"/>
      <c r="S1" s="122" t="s">
        <v>355</v>
      </c>
      <c r="T1" s="123"/>
      <c r="U1" s="112"/>
      <c r="V1" s="114" t="s">
        <v>356</v>
      </c>
      <c r="W1" s="115"/>
      <c r="X1" s="116"/>
      <c r="Y1" s="122" t="s">
        <v>357</v>
      </c>
      <c r="Z1" s="123"/>
      <c r="AA1" s="112"/>
      <c r="AB1" s="122" t="s">
        <v>358</v>
      </c>
      <c r="AC1" s="123"/>
      <c r="AD1" s="112"/>
      <c r="AE1" s="122" t="s">
        <v>359</v>
      </c>
      <c r="AF1" s="123"/>
      <c r="AG1" s="112"/>
      <c r="AH1" s="122" t="s">
        <v>360</v>
      </c>
      <c r="AI1" s="123"/>
      <c r="AJ1" s="112"/>
    </row>
    <row r="2" spans="1:36" ht="13.5">
      <c r="A2" s="127" t="s">
        <v>28</v>
      </c>
      <c r="B2" s="126" t="s">
        <v>388</v>
      </c>
      <c r="C2" s="126"/>
      <c r="D2" s="127" t="s">
        <v>28</v>
      </c>
      <c r="E2" s="113" t="s">
        <v>388</v>
      </c>
      <c r="F2" s="113"/>
      <c r="G2" s="127" t="s">
        <v>28</v>
      </c>
      <c r="H2" s="113" t="s">
        <v>388</v>
      </c>
      <c r="I2" s="113"/>
      <c r="J2" s="127" t="s">
        <v>28</v>
      </c>
      <c r="K2" s="113" t="s">
        <v>388</v>
      </c>
      <c r="L2" s="113"/>
      <c r="M2" s="127" t="s">
        <v>28</v>
      </c>
      <c r="N2" s="113" t="s">
        <v>388</v>
      </c>
      <c r="O2" s="113"/>
      <c r="P2" s="127" t="s">
        <v>28</v>
      </c>
      <c r="Q2" s="113" t="s">
        <v>388</v>
      </c>
      <c r="R2" s="113"/>
      <c r="S2" s="127" t="s">
        <v>28</v>
      </c>
      <c r="T2" s="113" t="s">
        <v>388</v>
      </c>
      <c r="U2" s="113"/>
      <c r="V2" s="127" t="s">
        <v>28</v>
      </c>
      <c r="W2" s="113" t="s">
        <v>388</v>
      </c>
      <c r="X2" s="113"/>
      <c r="Y2" s="127" t="s">
        <v>28</v>
      </c>
      <c r="Z2" s="113" t="s">
        <v>388</v>
      </c>
      <c r="AA2" s="113"/>
      <c r="AB2" s="127" t="s">
        <v>28</v>
      </c>
      <c r="AC2" s="113" t="s">
        <v>388</v>
      </c>
      <c r="AD2" s="113"/>
      <c r="AE2" s="127" t="s">
        <v>28</v>
      </c>
      <c r="AF2" s="113" t="s">
        <v>388</v>
      </c>
      <c r="AG2" s="113"/>
      <c r="AH2" s="127" t="s">
        <v>28</v>
      </c>
      <c r="AI2" s="113" t="s">
        <v>388</v>
      </c>
      <c r="AJ2" s="113"/>
    </row>
    <row r="3" spans="1:36" ht="13.5">
      <c r="A3" s="127"/>
      <c r="B3" s="77" t="s">
        <v>244</v>
      </c>
      <c r="C3" s="77" t="s">
        <v>245</v>
      </c>
      <c r="D3" s="127"/>
      <c r="E3" s="77" t="s">
        <v>244</v>
      </c>
      <c r="F3" s="77" t="s">
        <v>245</v>
      </c>
      <c r="G3" s="127"/>
      <c r="H3" s="77" t="s">
        <v>244</v>
      </c>
      <c r="I3" s="77" t="s">
        <v>245</v>
      </c>
      <c r="J3" s="127"/>
      <c r="K3" s="77" t="s">
        <v>244</v>
      </c>
      <c r="L3" s="77" t="s">
        <v>245</v>
      </c>
      <c r="M3" s="127"/>
      <c r="N3" s="77" t="s">
        <v>244</v>
      </c>
      <c r="O3" s="77" t="s">
        <v>245</v>
      </c>
      <c r="P3" s="127"/>
      <c r="Q3" s="77" t="s">
        <v>244</v>
      </c>
      <c r="R3" s="77" t="s">
        <v>245</v>
      </c>
      <c r="S3" s="127"/>
      <c r="T3" s="77" t="s">
        <v>244</v>
      </c>
      <c r="U3" s="77" t="s">
        <v>245</v>
      </c>
      <c r="V3" s="127"/>
      <c r="W3" s="77" t="s">
        <v>244</v>
      </c>
      <c r="X3" s="77" t="s">
        <v>245</v>
      </c>
      <c r="Y3" s="127"/>
      <c r="Z3" s="77" t="s">
        <v>244</v>
      </c>
      <c r="AA3" s="77" t="s">
        <v>245</v>
      </c>
      <c r="AB3" s="127"/>
      <c r="AC3" s="77" t="s">
        <v>244</v>
      </c>
      <c r="AD3" s="77" t="s">
        <v>245</v>
      </c>
      <c r="AE3" s="127"/>
      <c r="AF3" s="77" t="s">
        <v>244</v>
      </c>
      <c r="AG3" s="77" t="s">
        <v>245</v>
      </c>
      <c r="AH3" s="127"/>
      <c r="AI3" s="77" t="s">
        <v>244</v>
      </c>
      <c r="AJ3" s="77" t="s">
        <v>245</v>
      </c>
    </row>
    <row r="4" spans="1:36" ht="13.5">
      <c r="A4" s="78" t="s">
        <v>26</v>
      </c>
      <c r="B4" s="77">
        <v>2</v>
      </c>
      <c r="C4" s="77">
        <v>4</v>
      </c>
      <c r="D4" s="78" t="s">
        <v>26</v>
      </c>
      <c r="E4" s="77">
        <v>0</v>
      </c>
      <c r="F4" s="77">
        <v>0</v>
      </c>
      <c r="G4" s="78" t="s">
        <v>26</v>
      </c>
      <c r="H4" s="77">
        <v>0</v>
      </c>
      <c r="I4" s="77">
        <v>0</v>
      </c>
      <c r="J4" s="78" t="s">
        <v>26</v>
      </c>
      <c r="K4" s="77">
        <v>0</v>
      </c>
      <c r="L4" s="77">
        <v>0</v>
      </c>
      <c r="M4" s="78" t="s">
        <v>26</v>
      </c>
      <c r="N4" s="77">
        <v>0</v>
      </c>
      <c r="O4" s="77">
        <v>0</v>
      </c>
      <c r="P4" s="78" t="s">
        <v>26</v>
      </c>
      <c r="Q4" s="77">
        <v>0</v>
      </c>
      <c r="R4" s="77">
        <v>0</v>
      </c>
      <c r="S4" s="78" t="s">
        <v>26</v>
      </c>
      <c r="T4" s="77">
        <v>2</v>
      </c>
      <c r="U4" s="77">
        <v>0</v>
      </c>
      <c r="V4" s="78" t="s">
        <v>26</v>
      </c>
      <c r="W4" s="77">
        <v>4</v>
      </c>
      <c r="X4" s="77">
        <v>0</v>
      </c>
      <c r="Y4" s="78" t="s">
        <v>26</v>
      </c>
      <c r="Z4" s="77">
        <v>0</v>
      </c>
      <c r="AA4" s="77">
        <v>0</v>
      </c>
      <c r="AB4" s="78" t="s">
        <v>26</v>
      </c>
      <c r="AC4" s="77">
        <v>0</v>
      </c>
      <c r="AD4" s="77">
        <v>0</v>
      </c>
      <c r="AE4" s="78" t="s">
        <v>26</v>
      </c>
      <c r="AF4" s="77">
        <v>1</v>
      </c>
      <c r="AG4" s="77">
        <v>0</v>
      </c>
      <c r="AH4" s="78" t="s">
        <v>26</v>
      </c>
      <c r="AI4" s="77">
        <v>6</v>
      </c>
      <c r="AJ4" s="77">
        <v>7</v>
      </c>
    </row>
    <row r="5" spans="1:36" ht="13.5">
      <c r="A5" s="78" t="s">
        <v>27</v>
      </c>
      <c r="B5" s="77">
        <v>0</v>
      </c>
      <c r="C5" s="77">
        <v>0</v>
      </c>
      <c r="D5" s="78" t="s">
        <v>27</v>
      </c>
      <c r="E5" s="77">
        <v>0</v>
      </c>
      <c r="F5" s="77">
        <v>0</v>
      </c>
      <c r="G5" s="78" t="s">
        <v>27</v>
      </c>
      <c r="H5" s="77">
        <v>0</v>
      </c>
      <c r="I5" s="77">
        <v>0</v>
      </c>
      <c r="J5" s="78" t="s">
        <v>27</v>
      </c>
      <c r="K5" s="77">
        <v>0</v>
      </c>
      <c r="L5" s="77">
        <v>0</v>
      </c>
      <c r="M5" s="78" t="s">
        <v>27</v>
      </c>
      <c r="N5" s="77">
        <v>1</v>
      </c>
      <c r="O5" s="77">
        <v>3</v>
      </c>
      <c r="P5" s="78" t="s">
        <v>27</v>
      </c>
      <c r="Q5" s="77">
        <v>0</v>
      </c>
      <c r="R5" s="77">
        <v>0</v>
      </c>
      <c r="S5" s="78" t="s">
        <v>27</v>
      </c>
      <c r="T5" s="77">
        <v>0</v>
      </c>
      <c r="U5" s="77">
        <v>0</v>
      </c>
      <c r="V5" s="78" t="s">
        <v>27</v>
      </c>
      <c r="W5" s="77">
        <v>0</v>
      </c>
      <c r="X5" s="77">
        <v>0</v>
      </c>
      <c r="Y5" s="78" t="s">
        <v>27</v>
      </c>
      <c r="Z5" s="77">
        <v>0</v>
      </c>
      <c r="AA5" s="77">
        <v>0</v>
      </c>
      <c r="AB5" s="78" t="s">
        <v>27</v>
      </c>
      <c r="AC5" s="77">
        <v>0</v>
      </c>
      <c r="AD5" s="77">
        <v>0</v>
      </c>
      <c r="AE5" s="78" t="s">
        <v>27</v>
      </c>
      <c r="AF5" s="77">
        <v>0</v>
      </c>
      <c r="AG5" s="77">
        <v>0</v>
      </c>
      <c r="AH5" s="78" t="s">
        <v>27</v>
      </c>
      <c r="AI5" s="77">
        <v>0</v>
      </c>
      <c r="AJ5" s="77">
        <v>0</v>
      </c>
    </row>
    <row r="6" spans="1:36" ht="13.5">
      <c r="A6" s="79" t="s">
        <v>286</v>
      </c>
      <c r="B6" s="81">
        <v>2</v>
      </c>
      <c r="C6" s="81">
        <v>1</v>
      </c>
      <c r="D6" s="79" t="s">
        <v>286</v>
      </c>
      <c r="E6" s="81">
        <v>0</v>
      </c>
      <c r="F6" s="81">
        <v>0</v>
      </c>
      <c r="G6" s="79" t="s">
        <v>286</v>
      </c>
      <c r="H6" s="81">
        <v>0</v>
      </c>
      <c r="I6" s="81">
        <v>0</v>
      </c>
      <c r="J6" s="79" t="s">
        <v>286</v>
      </c>
      <c r="K6" s="81">
        <v>0</v>
      </c>
      <c r="L6" s="81">
        <v>0</v>
      </c>
      <c r="M6" s="79" t="s">
        <v>286</v>
      </c>
      <c r="N6" s="81">
        <v>0</v>
      </c>
      <c r="O6" s="81">
        <v>0</v>
      </c>
      <c r="P6" s="79" t="s">
        <v>286</v>
      </c>
      <c r="Q6" s="81">
        <v>0</v>
      </c>
      <c r="R6" s="81">
        <v>0</v>
      </c>
      <c r="S6" s="79" t="s">
        <v>286</v>
      </c>
      <c r="T6" s="81">
        <v>0</v>
      </c>
      <c r="U6" s="81">
        <v>0</v>
      </c>
      <c r="V6" s="79" t="s">
        <v>286</v>
      </c>
      <c r="W6" s="81">
        <v>0</v>
      </c>
      <c r="X6" s="77">
        <v>0</v>
      </c>
      <c r="Y6" s="79" t="s">
        <v>286</v>
      </c>
      <c r="Z6" s="81">
        <v>0</v>
      </c>
      <c r="AA6" s="81">
        <v>0</v>
      </c>
      <c r="AB6" s="79" t="s">
        <v>286</v>
      </c>
      <c r="AC6" s="81">
        <v>0</v>
      </c>
      <c r="AD6" s="81">
        <v>0</v>
      </c>
      <c r="AE6" s="79" t="s">
        <v>286</v>
      </c>
      <c r="AF6" s="81">
        <v>0</v>
      </c>
      <c r="AG6" s="81">
        <v>0</v>
      </c>
      <c r="AH6" s="79" t="s">
        <v>286</v>
      </c>
      <c r="AI6" s="81">
        <v>5</v>
      </c>
      <c r="AJ6" s="81">
        <v>0</v>
      </c>
    </row>
    <row r="7" spans="1:36" ht="13.5">
      <c r="A7" s="79" t="s">
        <v>287</v>
      </c>
      <c r="B7" s="81">
        <v>1</v>
      </c>
      <c r="C7" s="81">
        <v>1</v>
      </c>
      <c r="D7" s="79" t="s">
        <v>287</v>
      </c>
      <c r="E7" s="81">
        <v>0</v>
      </c>
      <c r="F7" s="81">
        <v>0</v>
      </c>
      <c r="G7" s="79" t="s">
        <v>287</v>
      </c>
      <c r="H7" s="81">
        <v>1</v>
      </c>
      <c r="I7" s="81">
        <v>1</v>
      </c>
      <c r="J7" s="79" t="s">
        <v>287</v>
      </c>
      <c r="K7" s="81">
        <v>0</v>
      </c>
      <c r="L7" s="81">
        <v>0</v>
      </c>
      <c r="M7" s="79" t="s">
        <v>287</v>
      </c>
      <c r="N7" s="81">
        <v>0</v>
      </c>
      <c r="O7" s="81">
        <v>0</v>
      </c>
      <c r="P7" s="79" t="s">
        <v>287</v>
      </c>
      <c r="Q7" s="81">
        <v>0</v>
      </c>
      <c r="R7" s="81">
        <v>0</v>
      </c>
      <c r="S7" s="79" t="s">
        <v>287</v>
      </c>
      <c r="T7" s="81">
        <v>1</v>
      </c>
      <c r="U7" s="81">
        <v>0</v>
      </c>
      <c r="V7" s="79" t="s">
        <v>287</v>
      </c>
      <c r="W7" s="81">
        <v>0</v>
      </c>
      <c r="X7" s="77">
        <v>0</v>
      </c>
      <c r="Y7" s="79" t="s">
        <v>287</v>
      </c>
      <c r="Z7" s="81">
        <v>0</v>
      </c>
      <c r="AA7" s="81">
        <v>0</v>
      </c>
      <c r="AB7" s="79" t="s">
        <v>287</v>
      </c>
      <c r="AC7" s="81">
        <v>0</v>
      </c>
      <c r="AD7" s="81">
        <v>0</v>
      </c>
      <c r="AE7" s="79" t="s">
        <v>287</v>
      </c>
      <c r="AF7" s="81">
        <v>0</v>
      </c>
      <c r="AG7" s="81">
        <v>0</v>
      </c>
      <c r="AH7" s="79" t="s">
        <v>287</v>
      </c>
      <c r="AI7" s="81">
        <v>2</v>
      </c>
      <c r="AJ7" s="81">
        <v>2</v>
      </c>
    </row>
    <row r="8" spans="1:36" ht="13.5">
      <c r="A8" s="79" t="s">
        <v>12</v>
      </c>
      <c r="B8" s="81">
        <v>0</v>
      </c>
      <c r="C8" s="81">
        <v>0</v>
      </c>
      <c r="D8" s="79" t="s">
        <v>12</v>
      </c>
      <c r="E8" s="81">
        <v>0</v>
      </c>
      <c r="F8" s="81">
        <v>0</v>
      </c>
      <c r="G8" s="79" t="s">
        <v>12</v>
      </c>
      <c r="H8" s="81">
        <v>0</v>
      </c>
      <c r="I8" s="81">
        <v>0</v>
      </c>
      <c r="J8" s="79" t="s">
        <v>12</v>
      </c>
      <c r="K8" s="81">
        <v>0</v>
      </c>
      <c r="L8" s="81">
        <v>0</v>
      </c>
      <c r="M8" s="79" t="s">
        <v>12</v>
      </c>
      <c r="N8" s="81">
        <v>0</v>
      </c>
      <c r="O8" s="81">
        <v>0</v>
      </c>
      <c r="P8" s="79" t="s">
        <v>12</v>
      </c>
      <c r="Q8" s="81">
        <v>0</v>
      </c>
      <c r="R8" s="81">
        <v>0</v>
      </c>
      <c r="S8" s="79" t="s">
        <v>12</v>
      </c>
      <c r="T8" s="81">
        <v>0</v>
      </c>
      <c r="U8" s="81">
        <v>0</v>
      </c>
      <c r="V8" s="79" t="s">
        <v>12</v>
      </c>
      <c r="W8" s="81">
        <v>0</v>
      </c>
      <c r="X8" s="77">
        <v>0</v>
      </c>
      <c r="Y8" s="79" t="s">
        <v>12</v>
      </c>
      <c r="Z8" s="81">
        <v>0</v>
      </c>
      <c r="AA8" s="81">
        <v>0</v>
      </c>
      <c r="AB8" s="79" t="s">
        <v>12</v>
      </c>
      <c r="AC8" s="81">
        <v>0</v>
      </c>
      <c r="AD8" s="81">
        <v>0</v>
      </c>
      <c r="AE8" s="79" t="s">
        <v>12</v>
      </c>
      <c r="AF8" s="81">
        <v>0</v>
      </c>
      <c r="AG8" s="81">
        <v>0</v>
      </c>
      <c r="AH8" s="79" t="s">
        <v>12</v>
      </c>
      <c r="AI8" s="81">
        <v>1</v>
      </c>
      <c r="AJ8" s="81">
        <v>0</v>
      </c>
    </row>
    <row r="9" spans="1:36" ht="13.5">
      <c r="A9" s="79" t="s">
        <v>154</v>
      </c>
      <c r="B9" s="81">
        <v>0</v>
      </c>
      <c r="C9" s="81">
        <v>0</v>
      </c>
      <c r="D9" s="79" t="s">
        <v>154</v>
      </c>
      <c r="E9" s="81">
        <v>1</v>
      </c>
      <c r="F9" s="81">
        <v>0</v>
      </c>
      <c r="G9" s="79" t="s">
        <v>154</v>
      </c>
      <c r="H9" s="81">
        <v>0</v>
      </c>
      <c r="I9" s="81">
        <v>0</v>
      </c>
      <c r="J9" s="79" t="s">
        <v>154</v>
      </c>
      <c r="K9" s="81">
        <v>0</v>
      </c>
      <c r="L9" s="81">
        <v>0</v>
      </c>
      <c r="M9" s="79" t="s">
        <v>154</v>
      </c>
      <c r="N9" s="81">
        <v>0</v>
      </c>
      <c r="O9" s="81">
        <v>0</v>
      </c>
      <c r="P9" s="79" t="s">
        <v>154</v>
      </c>
      <c r="Q9" s="81">
        <v>0</v>
      </c>
      <c r="R9" s="81">
        <v>0</v>
      </c>
      <c r="S9" s="79" t="s">
        <v>154</v>
      </c>
      <c r="T9" s="81">
        <v>0</v>
      </c>
      <c r="U9" s="81">
        <v>0</v>
      </c>
      <c r="V9" s="79" t="s">
        <v>154</v>
      </c>
      <c r="W9" s="81">
        <v>0</v>
      </c>
      <c r="X9" s="77">
        <v>0</v>
      </c>
      <c r="Y9" s="79" t="s">
        <v>154</v>
      </c>
      <c r="Z9" s="81">
        <v>0</v>
      </c>
      <c r="AA9" s="81">
        <v>0</v>
      </c>
      <c r="AB9" s="79" t="s">
        <v>154</v>
      </c>
      <c r="AC9" s="81">
        <v>0</v>
      </c>
      <c r="AD9" s="81">
        <v>0</v>
      </c>
      <c r="AE9" s="79" t="s">
        <v>154</v>
      </c>
      <c r="AF9" s="81">
        <v>0</v>
      </c>
      <c r="AG9" s="81">
        <v>0</v>
      </c>
      <c r="AH9" s="79" t="s">
        <v>154</v>
      </c>
      <c r="AI9" s="81">
        <v>0</v>
      </c>
      <c r="AJ9" s="81">
        <v>0</v>
      </c>
    </row>
    <row r="10" spans="1:36" ht="13.5">
      <c r="A10" s="79" t="s">
        <v>155</v>
      </c>
      <c r="B10" s="81">
        <v>3</v>
      </c>
      <c r="C10" s="81">
        <v>2</v>
      </c>
      <c r="D10" s="79" t="s">
        <v>155</v>
      </c>
      <c r="E10" s="81">
        <v>0</v>
      </c>
      <c r="F10" s="81">
        <v>0</v>
      </c>
      <c r="G10" s="79" t="s">
        <v>155</v>
      </c>
      <c r="H10" s="81">
        <v>0</v>
      </c>
      <c r="I10" s="81">
        <v>0</v>
      </c>
      <c r="J10" s="79" t="s">
        <v>155</v>
      </c>
      <c r="K10" s="81">
        <v>0</v>
      </c>
      <c r="L10" s="81">
        <v>0</v>
      </c>
      <c r="M10" s="79" t="s">
        <v>155</v>
      </c>
      <c r="N10" s="81">
        <v>0</v>
      </c>
      <c r="O10" s="81">
        <v>0</v>
      </c>
      <c r="P10" s="79" t="s">
        <v>155</v>
      </c>
      <c r="Q10" s="81">
        <v>0</v>
      </c>
      <c r="R10" s="81">
        <v>0</v>
      </c>
      <c r="S10" s="79" t="s">
        <v>35</v>
      </c>
      <c r="T10" s="81">
        <v>0</v>
      </c>
      <c r="U10" s="81">
        <v>0</v>
      </c>
      <c r="V10" s="79" t="s">
        <v>155</v>
      </c>
      <c r="W10" s="81">
        <v>0</v>
      </c>
      <c r="X10" s="77">
        <v>0</v>
      </c>
      <c r="Y10" s="79" t="s">
        <v>155</v>
      </c>
      <c r="Z10" s="81">
        <v>0</v>
      </c>
      <c r="AA10" s="81">
        <v>0</v>
      </c>
      <c r="AB10" s="79" t="s">
        <v>155</v>
      </c>
      <c r="AC10" s="81">
        <v>0</v>
      </c>
      <c r="AD10" s="81">
        <v>0</v>
      </c>
      <c r="AE10" s="79" t="s">
        <v>155</v>
      </c>
      <c r="AF10" s="81">
        <v>0</v>
      </c>
      <c r="AG10" s="81">
        <v>0</v>
      </c>
      <c r="AH10" s="79" t="s">
        <v>155</v>
      </c>
      <c r="AI10" s="81">
        <v>3</v>
      </c>
      <c r="AJ10" s="81">
        <v>0</v>
      </c>
    </row>
    <row r="11" spans="1:36" ht="13.5">
      <c r="A11" s="79" t="s">
        <v>156</v>
      </c>
      <c r="B11" s="81">
        <v>0</v>
      </c>
      <c r="C11" s="81">
        <v>0</v>
      </c>
      <c r="D11" s="79" t="s">
        <v>156</v>
      </c>
      <c r="E11" s="81">
        <v>1</v>
      </c>
      <c r="F11" s="81">
        <v>0</v>
      </c>
      <c r="G11" s="79" t="s">
        <v>156</v>
      </c>
      <c r="H11" s="81">
        <v>0</v>
      </c>
      <c r="I11" s="81">
        <v>1</v>
      </c>
      <c r="J11" s="79" t="s">
        <v>156</v>
      </c>
      <c r="K11" s="81">
        <v>0</v>
      </c>
      <c r="L11" s="81">
        <v>0</v>
      </c>
      <c r="M11" s="79" t="s">
        <v>156</v>
      </c>
      <c r="N11" s="81">
        <v>3</v>
      </c>
      <c r="O11" s="81">
        <v>2</v>
      </c>
      <c r="P11" s="79" t="s">
        <v>156</v>
      </c>
      <c r="Q11" s="81">
        <v>1</v>
      </c>
      <c r="R11" s="81">
        <v>0</v>
      </c>
      <c r="S11" s="79" t="s">
        <v>156</v>
      </c>
      <c r="T11" s="81">
        <v>1</v>
      </c>
      <c r="U11" s="81">
        <v>0</v>
      </c>
      <c r="V11" s="79" t="s">
        <v>156</v>
      </c>
      <c r="W11" s="81">
        <v>0</v>
      </c>
      <c r="X11" s="77">
        <v>0</v>
      </c>
      <c r="Y11" s="79" t="s">
        <v>156</v>
      </c>
      <c r="Z11" s="81">
        <v>0</v>
      </c>
      <c r="AA11" s="81">
        <v>0</v>
      </c>
      <c r="AB11" s="79" t="s">
        <v>156</v>
      </c>
      <c r="AC11" s="81">
        <v>0</v>
      </c>
      <c r="AD11" s="81">
        <v>0</v>
      </c>
      <c r="AE11" s="79" t="s">
        <v>156</v>
      </c>
      <c r="AF11" s="81">
        <v>1</v>
      </c>
      <c r="AG11" s="81">
        <v>0</v>
      </c>
      <c r="AH11" s="79" t="s">
        <v>156</v>
      </c>
      <c r="AI11" s="81">
        <v>3</v>
      </c>
      <c r="AJ11" s="81">
        <v>1</v>
      </c>
    </row>
    <row r="12" spans="1:36" ht="13.5">
      <c r="A12" s="79" t="s">
        <v>158</v>
      </c>
      <c r="B12" s="81">
        <v>1</v>
      </c>
      <c r="C12" s="81">
        <v>0</v>
      </c>
      <c r="D12" s="79" t="s">
        <v>158</v>
      </c>
      <c r="E12" s="81">
        <v>0</v>
      </c>
      <c r="F12" s="81">
        <v>0</v>
      </c>
      <c r="G12" s="79" t="s">
        <v>158</v>
      </c>
      <c r="H12" s="81">
        <v>0</v>
      </c>
      <c r="I12" s="81">
        <v>0</v>
      </c>
      <c r="J12" s="79" t="s">
        <v>158</v>
      </c>
      <c r="K12" s="81">
        <v>0</v>
      </c>
      <c r="L12" s="81">
        <v>0</v>
      </c>
      <c r="M12" s="79" t="s">
        <v>158</v>
      </c>
      <c r="N12" s="81">
        <v>0</v>
      </c>
      <c r="O12" s="81">
        <v>0</v>
      </c>
      <c r="P12" s="79" t="s">
        <v>158</v>
      </c>
      <c r="Q12" s="81">
        <v>0</v>
      </c>
      <c r="R12" s="81">
        <v>0</v>
      </c>
      <c r="S12" s="79" t="s">
        <v>158</v>
      </c>
      <c r="T12" s="81">
        <v>0</v>
      </c>
      <c r="U12" s="81">
        <v>0</v>
      </c>
      <c r="V12" s="79" t="s">
        <v>158</v>
      </c>
      <c r="W12" s="81">
        <v>0</v>
      </c>
      <c r="X12" s="77">
        <v>0</v>
      </c>
      <c r="Y12" s="79" t="s">
        <v>158</v>
      </c>
      <c r="Z12" s="81">
        <v>0</v>
      </c>
      <c r="AA12" s="81">
        <v>0</v>
      </c>
      <c r="AB12" s="79" t="s">
        <v>158</v>
      </c>
      <c r="AC12" s="81">
        <v>0</v>
      </c>
      <c r="AD12" s="81">
        <v>0</v>
      </c>
      <c r="AE12" s="79" t="s">
        <v>158</v>
      </c>
      <c r="AF12" s="81">
        <v>0</v>
      </c>
      <c r="AG12" s="81">
        <v>0</v>
      </c>
      <c r="AH12" s="79" t="s">
        <v>158</v>
      </c>
      <c r="AI12" s="81">
        <v>0</v>
      </c>
      <c r="AJ12" s="81">
        <v>0</v>
      </c>
    </row>
    <row r="13" spans="1:36" ht="13.5">
      <c r="A13" s="79" t="s">
        <v>159</v>
      </c>
      <c r="B13" s="81">
        <v>2</v>
      </c>
      <c r="C13" s="81">
        <v>1</v>
      </c>
      <c r="D13" s="79" t="s">
        <v>159</v>
      </c>
      <c r="E13" s="81">
        <v>0</v>
      </c>
      <c r="F13" s="81">
        <v>0</v>
      </c>
      <c r="G13" s="79" t="s">
        <v>159</v>
      </c>
      <c r="H13" s="81">
        <v>0</v>
      </c>
      <c r="I13" s="81">
        <v>0</v>
      </c>
      <c r="J13" s="79" t="s">
        <v>159</v>
      </c>
      <c r="K13" s="81">
        <v>0</v>
      </c>
      <c r="L13" s="81">
        <v>1</v>
      </c>
      <c r="M13" s="79" t="s">
        <v>159</v>
      </c>
      <c r="N13" s="81">
        <v>2</v>
      </c>
      <c r="O13" s="81">
        <v>0</v>
      </c>
      <c r="P13" s="79" t="s">
        <v>159</v>
      </c>
      <c r="Q13" s="81">
        <v>1</v>
      </c>
      <c r="R13" s="81">
        <v>0</v>
      </c>
      <c r="S13" s="79" t="s">
        <v>159</v>
      </c>
      <c r="T13" s="81">
        <v>0</v>
      </c>
      <c r="U13" s="81">
        <v>0</v>
      </c>
      <c r="V13" s="79" t="s">
        <v>159</v>
      </c>
      <c r="W13" s="81">
        <v>0</v>
      </c>
      <c r="X13" s="77">
        <v>0</v>
      </c>
      <c r="Y13" s="79" t="s">
        <v>159</v>
      </c>
      <c r="Z13" s="81">
        <v>0</v>
      </c>
      <c r="AA13" s="81">
        <v>0</v>
      </c>
      <c r="AB13" s="79" t="s">
        <v>159</v>
      </c>
      <c r="AC13" s="81">
        <v>1</v>
      </c>
      <c r="AD13" s="81">
        <v>0</v>
      </c>
      <c r="AE13" s="79" t="s">
        <v>159</v>
      </c>
      <c r="AF13" s="81">
        <v>0</v>
      </c>
      <c r="AG13" s="81">
        <v>0</v>
      </c>
      <c r="AH13" s="79" t="s">
        <v>159</v>
      </c>
      <c r="AI13" s="81">
        <v>1</v>
      </c>
      <c r="AJ13" s="81">
        <v>4</v>
      </c>
    </row>
    <row r="14" spans="1:36" ht="13.5">
      <c r="A14" s="79" t="s">
        <v>369</v>
      </c>
      <c r="B14" s="81">
        <v>4</v>
      </c>
      <c r="C14" s="81">
        <v>1</v>
      </c>
      <c r="D14" s="79" t="s">
        <v>369</v>
      </c>
      <c r="E14" s="81">
        <v>0</v>
      </c>
      <c r="F14" s="81">
        <v>0</v>
      </c>
      <c r="G14" s="79" t="s">
        <v>369</v>
      </c>
      <c r="H14" s="81">
        <v>2</v>
      </c>
      <c r="I14" s="81">
        <v>0</v>
      </c>
      <c r="J14" s="79" t="s">
        <v>369</v>
      </c>
      <c r="K14" s="81">
        <v>1</v>
      </c>
      <c r="L14" s="81">
        <v>0</v>
      </c>
      <c r="M14" s="79" t="s">
        <v>369</v>
      </c>
      <c r="N14" s="81">
        <v>4</v>
      </c>
      <c r="O14" s="81">
        <v>1</v>
      </c>
      <c r="P14" s="79" t="s">
        <v>369</v>
      </c>
      <c r="Q14" s="81">
        <v>1</v>
      </c>
      <c r="R14" s="81">
        <v>0</v>
      </c>
      <c r="S14" s="79" t="s">
        <v>369</v>
      </c>
      <c r="T14" s="81">
        <v>0</v>
      </c>
      <c r="U14" s="81">
        <v>0</v>
      </c>
      <c r="V14" s="79" t="s">
        <v>369</v>
      </c>
      <c r="W14" s="81">
        <v>1</v>
      </c>
      <c r="X14" s="77">
        <v>0</v>
      </c>
      <c r="Y14" s="79" t="s">
        <v>369</v>
      </c>
      <c r="Z14" s="81">
        <v>3</v>
      </c>
      <c r="AA14" s="81">
        <v>2</v>
      </c>
      <c r="AB14" s="79" t="s">
        <v>369</v>
      </c>
      <c r="AC14" s="81">
        <v>0</v>
      </c>
      <c r="AD14" s="81">
        <v>0</v>
      </c>
      <c r="AE14" s="79" t="s">
        <v>369</v>
      </c>
      <c r="AF14" s="81">
        <v>0</v>
      </c>
      <c r="AG14" s="81">
        <v>0</v>
      </c>
      <c r="AH14" s="79" t="s">
        <v>369</v>
      </c>
      <c r="AI14" s="81">
        <v>3</v>
      </c>
      <c r="AJ14" s="81">
        <v>3</v>
      </c>
    </row>
    <row r="15" spans="1:36" ht="13.5">
      <c r="A15" s="79" t="s">
        <v>148</v>
      </c>
      <c r="B15" s="81">
        <v>6</v>
      </c>
      <c r="C15" s="81">
        <v>11</v>
      </c>
      <c r="D15" s="79" t="s">
        <v>148</v>
      </c>
      <c r="E15" s="81">
        <v>0</v>
      </c>
      <c r="F15" s="81">
        <v>0</v>
      </c>
      <c r="G15" s="79" t="s">
        <v>148</v>
      </c>
      <c r="H15" s="81">
        <v>0</v>
      </c>
      <c r="I15" s="81">
        <v>0</v>
      </c>
      <c r="J15" s="79" t="s">
        <v>148</v>
      </c>
      <c r="K15" s="81">
        <v>2</v>
      </c>
      <c r="L15" s="81">
        <v>1</v>
      </c>
      <c r="M15" s="79" t="s">
        <v>148</v>
      </c>
      <c r="N15" s="81">
        <v>1</v>
      </c>
      <c r="O15" s="81">
        <v>0</v>
      </c>
      <c r="P15" s="79" t="s">
        <v>148</v>
      </c>
      <c r="Q15" s="81">
        <v>1</v>
      </c>
      <c r="R15" s="81">
        <v>0</v>
      </c>
      <c r="S15" s="79" t="s">
        <v>148</v>
      </c>
      <c r="T15" s="81">
        <v>0</v>
      </c>
      <c r="U15" s="81">
        <v>0</v>
      </c>
      <c r="V15" s="79" t="s">
        <v>148</v>
      </c>
      <c r="W15" s="81">
        <v>1</v>
      </c>
      <c r="X15" s="77">
        <v>0</v>
      </c>
      <c r="Y15" s="79" t="s">
        <v>148</v>
      </c>
      <c r="Z15" s="81">
        <v>0</v>
      </c>
      <c r="AA15" s="81">
        <v>0</v>
      </c>
      <c r="AB15" s="79" t="s">
        <v>148</v>
      </c>
      <c r="AC15" s="81">
        <v>1</v>
      </c>
      <c r="AD15" s="81">
        <v>0</v>
      </c>
      <c r="AE15" s="79" t="s">
        <v>148</v>
      </c>
      <c r="AF15" s="81">
        <v>3</v>
      </c>
      <c r="AG15" s="81">
        <v>3</v>
      </c>
      <c r="AH15" s="79" t="s">
        <v>148</v>
      </c>
      <c r="AI15" s="81">
        <v>3</v>
      </c>
      <c r="AJ15" s="81">
        <v>3</v>
      </c>
    </row>
    <row r="16" spans="1:36" ht="13.5">
      <c r="A16" s="79" t="s">
        <v>370</v>
      </c>
      <c r="B16" s="81">
        <v>6</v>
      </c>
      <c r="C16" s="81">
        <v>6</v>
      </c>
      <c r="D16" s="79" t="s">
        <v>370</v>
      </c>
      <c r="E16" s="81">
        <v>2</v>
      </c>
      <c r="F16" s="81">
        <v>2</v>
      </c>
      <c r="G16" s="79" t="s">
        <v>370</v>
      </c>
      <c r="H16" s="81">
        <v>1</v>
      </c>
      <c r="I16" s="81">
        <v>1</v>
      </c>
      <c r="J16" s="79" t="s">
        <v>370</v>
      </c>
      <c r="K16" s="81">
        <v>1</v>
      </c>
      <c r="L16" s="81">
        <v>1</v>
      </c>
      <c r="M16" s="79" t="s">
        <v>370</v>
      </c>
      <c r="N16" s="81">
        <v>3</v>
      </c>
      <c r="O16" s="81">
        <v>1</v>
      </c>
      <c r="P16" s="79" t="s">
        <v>370</v>
      </c>
      <c r="Q16" s="81">
        <v>3</v>
      </c>
      <c r="R16" s="81">
        <v>2</v>
      </c>
      <c r="S16" s="79" t="s">
        <v>370</v>
      </c>
      <c r="T16" s="81">
        <v>4</v>
      </c>
      <c r="U16" s="81">
        <v>2</v>
      </c>
      <c r="V16" s="79" t="s">
        <v>370</v>
      </c>
      <c r="W16" s="81">
        <v>0</v>
      </c>
      <c r="X16" s="81">
        <v>3</v>
      </c>
      <c r="Y16" s="79" t="s">
        <v>370</v>
      </c>
      <c r="Z16" s="81">
        <v>3</v>
      </c>
      <c r="AA16" s="81">
        <v>2</v>
      </c>
      <c r="AB16" s="79" t="s">
        <v>370</v>
      </c>
      <c r="AC16" s="81">
        <v>2</v>
      </c>
      <c r="AD16" s="81">
        <v>0</v>
      </c>
      <c r="AE16" s="79" t="s">
        <v>370</v>
      </c>
      <c r="AF16" s="81">
        <v>1</v>
      </c>
      <c r="AG16" s="81">
        <v>3</v>
      </c>
      <c r="AH16" s="79" t="s">
        <v>370</v>
      </c>
      <c r="AI16" s="81">
        <v>8</v>
      </c>
      <c r="AJ16" s="81">
        <v>11</v>
      </c>
    </row>
    <row r="17" spans="1:36" ht="13.5">
      <c r="A17" s="79" t="s">
        <v>371</v>
      </c>
      <c r="B17" s="81">
        <v>7</v>
      </c>
      <c r="C17" s="81">
        <v>6</v>
      </c>
      <c r="D17" s="79" t="s">
        <v>29</v>
      </c>
      <c r="E17" s="81">
        <v>4</v>
      </c>
      <c r="F17" s="81">
        <v>2</v>
      </c>
      <c r="G17" s="79" t="s">
        <v>371</v>
      </c>
      <c r="H17" s="81">
        <v>0</v>
      </c>
      <c r="I17" s="81">
        <v>0</v>
      </c>
      <c r="J17" s="79" t="s">
        <v>371</v>
      </c>
      <c r="K17" s="81">
        <v>0</v>
      </c>
      <c r="L17" s="81">
        <v>0</v>
      </c>
      <c r="M17" s="79" t="s">
        <v>371</v>
      </c>
      <c r="N17" s="81">
        <v>1</v>
      </c>
      <c r="O17" s="81">
        <v>1</v>
      </c>
      <c r="P17" s="79" t="s">
        <v>371</v>
      </c>
      <c r="Q17" s="81">
        <v>2</v>
      </c>
      <c r="R17" s="81">
        <v>3</v>
      </c>
      <c r="S17" s="79" t="s">
        <v>371</v>
      </c>
      <c r="T17" s="81">
        <v>0</v>
      </c>
      <c r="U17" s="81">
        <v>1</v>
      </c>
      <c r="V17" s="79" t="s">
        <v>371</v>
      </c>
      <c r="W17" s="81">
        <v>0</v>
      </c>
      <c r="X17" s="81">
        <v>1</v>
      </c>
      <c r="Y17" s="79" t="s">
        <v>371</v>
      </c>
      <c r="Z17" s="81">
        <v>1</v>
      </c>
      <c r="AA17" s="81">
        <v>0</v>
      </c>
      <c r="AB17" s="79" t="s">
        <v>371</v>
      </c>
      <c r="AC17" s="81">
        <v>2</v>
      </c>
      <c r="AD17" s="81">
        <v>2</v>
      </c>
      <c r="AE17" s="79" t="s">
        <v>371</v>
      </c>
      <c r="AF17" s="81">
        <v>3</v>
      </c>
      <c r="AG17" s="81">
        <v>0</v>
      </c>
      <c r="AH17" s="79" t="s">
        <v>371</v>
      </c>
      <c r="AI17" s="81">
        <v>9</v>
      </c>
      <c r="AJ17" s="81">
        <v>10</v>
      </c>
    </row>
    <row r="18" spans="1:36" ht="13.5">
      <c r="A18" s="79" t="s">
        <v>138</v>
      </c>
      <c r="B18" s="81">
        <v>1</v>
      </c>
      <c r="C18" s="81">
        <v>0</v>
      </c>
      <c r="D18" s="79" t="s">
        <v>138</v>
      </c>
      <c r="E18" s="81">
        <v>0</v>
      </c>
      <c r="F18" s="81">
        <v>0</v>
      </c>
      <c r="G18" s="79" t="s">
        <v>138</v>
      </c>
      <c r="H18" s="81">
        <v>0</v>
      </c>
      <c r="I18" s="81">
        <v>0</v>
      </c>
      <c r="J18" s="79" t="s">
        <v>138</v>
      </c>
      <c r="K18" s="81">
        <v>1</v>
      </c>
      <c r="L18" s="81">
        <v>0</v>
      </c>
      <c r="M18" s="79" t="s">
        <v>138</v>
      </c>
      <c r="N18" s="81">
        <v>0</v>
      </c>
      <c r="O18" s="81">
        <v>0</v>
      </c>
      <c r="P18" s="79" t="s">
        <v>138</v>
      </c>
      <c r="Q18" s="81">
        <v>0</v>
      </c>
      <c r="R18" s="81">
        <v>0</v>
      </c>
      <c r="S18" s="79" t="s">
        <v>138</v>
      </c>
      <c r="T18" s="81">
        <v>0</v>
      </c>
      <c r="U18" s="81">
        <v>0</v>
      </c>
      <c r="V18" s="79" t="s">
        <v>138</v>
      </c>
      <c r="W18" s="81">
        <v>0</v>
      </c>
      <c r="X18" s="81">
        <v>0</v>
      </c>
      <c r="Y18" s="79" t="s">
        <v>138</v>
      </c>
      <c r="Z18" s="81">
        <v>0</v>
      </c>
      <c r="AA18" s="81">
        <v>1</v>
      </c>
      <c r="AB18" s="79" t="s">
        <v>138</v>
      </c>
      <c r="AC18" s="81">
        <v>0</v>
      </c>
      <c r="AD18" s="81">
        <v>1</v>
      </c>
      <c r="AE18" s="79" t="s">
        <v>138</v>
      </c>
      <c r="AF18" s="81">
        <v>0</v>
      </c>
      <c r="AG18" s="81">
        <v>0</v>
      </c>
      <c r="AH18" s="79" t="s">
        <v>138</v>
      </c>
      <c r="AI18" s="81">
        <v>4</v>
      </c>
      <c r="AJ18" s="81">
        <v>2</v>
      </c>
    </row>
    <row r="19" spans="1:36" ht="13.5">
      <c r="A19" s="79" t="s">
        <v>82</v>
      </c>
      <c r="B19" s="81">
        <v>2</v>
      </c>
      <c r="C19" s="81">
        <v>0</v>
      </c>
      <c r="D19" s="79" t="s">
        <v>82</v>
      </c>
      <c r="E19" s="81">
        <v>1</v>
      </c>
      <c r="F19" s="81">
        <v>0</v>
      </c>
      <c r="G19" s="79" t="s">
        <v>82</v>
      </c>
      <c r="H19" s="81">
        <v>0</v>
      </c>
      <c r="I19" s="81">
        <v>0</v>
      </c>
      <c r="J19" s="79" t="s">
        <v>82</v>
      </c>
      <c r="K19" s="81">
        <v>1</v>
      </c>
      <c r="L19" s="81">
        <v>0</v>
      </c>
      <c r="M19" s="79" t="s">
        <v>82</v>
      </c>
      <c r="N19" s="81">
        <v>1</v>
      </c>
      <c r="O19" s="81">
        <v>0</v>
      </c>
      <c r="P19" s="79" t="s">
        <v>82</v>
      </c>
      <c r="Q19" s="81">
        <v>1</v>
      </c>
      <c r="R19" s="81">
        <v>0</v>
      </c>
      <c r="S19" s="79" t="s">
        <v>82</v>
      </c>
      <c r="T19" s="81">
        <v>0</v>
      </c>
      <c r="U19" s="81">
        <v>0</v>
      </c>
      <c r="V19" s="79" t="s">
        <v>82</v>
      </c>
      <c r="W19" s="81">
        <v>0</v>
      </c>
      <c r="X19" s="81">
        <v>0</v>
      </c>
      <c r="Y19" s="79" t="s">
        <v>82</v>
      </c>
      <c r="Z19" s="81">
        <v>0</v>
      </c>
      <c r="AA19" s="81">
        <v>0</v>
      </c>
      <c r="AB19" s="79" t="s">
        <v>82</v>
      </c>
      <c r="AC19" s="81">
        <v>0</v>
      </c>
      <c r="AD19" s="81">
        <v>0</v>
      </c>
      <c r="AE19" s="79" t="s">
        <v>82</v>
      </c>
      <c r="AF19" s="81">
        <v>0</v>
      </c>
      <c r="AG19" s="81">
        <v>0</v>
      </c>
      <c r="AH19" s="79" t="s">
        <v>82</v>
      </c>
      <c r="AI19" s="81">
        <v>4</v>
      </c>
      <c r="AJ19" s="81">
        <v>1</v>
      </c>
    </row>
    <row r="20" spans="1:36" ht="13.5">
      <c r="A20" s="79" t="s">
        <v>167</v>
      </c>
      <c r="B20" s="81">
        <v>2</v>
      </c>
      <c r="C20" s="81">
        <v>2</v>
      </c>
      <c r="D20" s="79" t="s">
        <v>167</v>
      </c>
      <c r="E20" s="81">
        <v>1</v>
      </c>
      <c r="F20" s="81">
        <v>3</v>
      </c>
      <c r="G20" s="79" t="s">
        <v>167</v>
      </c>
      <c r="H20" s="81">
        <v>0</v>
      </c>
      <c r="I20" s="81">
        <v>0</v>
      </c>
      <c r="J20" s="79" t="s">
        <v>167</v>
      </c>
      <c r="K20" s="81">
        <v>0</v>
      </c>
      <c r="L20" s="81">
        <v>0</v>
      </c>
      <c r="M20" s="79" t="s">
        <v>167</v>
      </c>
      <c r="N20" s="81">
        <v>0</v>
      </c>
      <c r="O20" s="81">
        <v>1</v>
      </c>
      <c r="P20" s="79" t="s">
        <v>167</v>
      </c>
      <c r="Q20" s="81">
        <v>1</v>
      </c>
      <c r="R20" s="81">
        <v>0</v>
      </c>
      <c r="S20" s="79" t="s">
        <v>167</v>
      </c>
      <c r="T20" s="81">
        <v>0</v>
      </c>
      <c r="U20" s="81">
        <v>0</v>
      </c>
      <c r="V20" s="79" t="s">
        <v>167</v>
      </c>
      <c r="W20" s="81">
        <v>0</v>
      </c>
      <c r="X20" s="81">
        <v>0</v>
      </c>
      <c r="Y20" s="79" t="s">
        <v>167</v>
      </c>
      <c r="Z20" s="81">
        <v>0</v>
      </c>
      <c r="AA20" s="81">
        <v>0</v>
      </c>
      <c r="AB20" s="79" t="s">
        <v>167</v>
      </c>
      <c r="AC20" s="81">
        <v>0</v>
      </c>
      <c r="AD20" s="81">
        <v>1</v>
      </c>
      <c r="AE20" s="79" t="s">
        <v>167</v>
      </c>
      <c r="AF20" s="81">
        <v>1</v>
      </c>
      <c r="AG20" s="81">
        <v>0</v>
      </c>
      <c r="AH20" s="79" t="s">
        <v>167</v>
      </c>
      <c r="AI20" s="81">
        <v>3</v>
      </c>
      <c r="AJ20" s="81">
        <v>1</v>
      </c>
    </row>
    <row r="21" spans="1:36" ht="13.5">
      <c r="A21" s="79" t="s">
        <v>13</v>
      </c>
      <c r="B21" s="81">
        <v>1</v>
      </c>
      <c r="C21" s="81">
        <v>1</v>
      </c>
      <c r="D21" s="79" t="s">
        <v>13</v>
      </c>
      <c r="E21" s="81">
        <v>1</v>
      </c>
      <c r="F21" s="81">
        <v>4</v>
      </c>
      <c r="G21" s="79" t="s">
        <v>13</v>
      </c>
      <c r="H21" s="81">
        <v>0</v>
      </c>
      <c r="I21" s="81">
        <v>0</v>
      </c>
      <c r="J21" s="79" t="s">
        <v>13</v>
      </c>
      <c r="K21" s="81">
        <v>0</v>
      </c>
      <c r="L21" s="81">
        <v>0</v>
      </c>
      <c r="M21" s="79" t="s">
        <v>13</v>
      </c>
      <c r="N21" s="81">
        <v>0</v>
      </c>
      <c r="O21" s="81">
        <v>1</v>
      </c>
      <c r="P21" s="79" t="s">
        <v>13</v>
      </c>
      <c r="Q21" s="81">
        <v>0</v>
      </c>
      <c r="R21" s="81">
        <v>0</v>
      </c>
      <c r="S21" s="79" t="s">
        <v>13</v>
      </c>
      <c r="T21" s="81">
        <v>0</v>
      </c>
      <c r="U21" s="81">
        <v>0</v>
      </c>
      <c r="V21" s="79" t="s">
        <v>13</v>
      </c>
      <c r="W21" s="81">
        <v>0</v>
      </c>
      <c r="X21" s="81">
        <v>0</v>
      </c>
      <c r="Y21" s="79" t="s">
        <v>13</v>
      </c>
      <c r="Z21" s="81">
        <v>0</v>
      </c>
      <c r="AA21" s="81">
        <v>0</v>
      </c>
      <c r="AB21" s="79" t="s">
        <v>13</v>
      </c>
      <c r="AC21" s="81">
        <v>0</v>
      </c>
      <c r="AD21" s="81">
        <v>0</v>
      </c>
      <c r="AE21" s="79" t="s">
        <v>13</v>
      </c>
      <c r="AF21" s="81">
        <v>0</v>
      </c>
      <c r="AG21" s="81">
        <v>0</v>
      </c>
      <c r="AH21" s="79" t="s">
        <v>13</v>
      </c>
      <c r="AI21" s="81">
        <v>2</v>
      </c>
      <c r="AJ21" s="81">
        <v>0</v>
      </c>
    </row>
    <row r="22" spans="1:36" ht="13.5">
      <c r="A22" s="79" t="s">
        <v>168</v>
      </c>
      <c r="B22" s="81">
        <v>1</v>
      </c>
      <c r="C22" s="81">
        <v>0</v>
      </c>
      <c r="D22" s="79" t="s">
        <v>168</v>
      </c>
      <c r="E22" s="81">
        <v>0</v>
      </c>
      <c r="F22" s="81">
        <v>0</v>
      </c>
      <c r="G22" s="79" t="s">
        <v>168</v>
      </c>
      <c r="H22" s="81">
        <v>0</v>
      </c>
      <c r="I22" s="81">
        <v>0</v>
      </c>
      <c r="J22" s="79" t="s">
        <v>168</v>
      </c>
      <c r="K22" s="81">
        <v>0</v>
      </c>
      <c r="L22" s="81">
        <v>0</v>
      </c>
      <c r="M22" s="79" t="s">
        <v>168</v>
      </c>
      <c r="N22" s="81">
        <v>0</v>
      </c>
      <c r="O22" s="81">
        <v>0</v>
      </c>
      <c r="P22" s="79" t="s">
        <v>168</v>
      </c>
      <c r="Q22" s="81">
        <v>0</v>
      </c>
      <c r="R22" s="81">
        <v>0</v>
      </c>
      <c r="S22" s="79" t="s">
        <v>168</v>
      </c>
      <c r="T22" s="81">
        <v>0</v>
      </c>
      <c r="U22" s="81">
        <v>0</v>
      </c>
      <c r="V22" s="79" t="s">
        <v>168</v>
      </c>
      <c r="W22" s="81">
        <v>0</v>
      </c>
      <c r="X22" s="81">
        <v>0</v>
      </c>
      <c r="Y22" s="79" t="s">
        <v>168</v>
      </c>
      <c r="Z22" s="81">
        <v>0</v>
      </c>
      <c r="AA22" s="81">
        <v>0</v>
      </c>
      <c r="AB22" s="79" t="s">
        <v>168</v>
      </c>
      <c r="AC22" s="81">
        <v>0</v>
      </c>
      <c r="AD22" s="81">
        <v>0</v>
      </c>
      <c r="AE22" s="79" t="s">
        <v>168</v>
      </c>
      <c r="AF22" s="81">
        <v>0</v>
      </c>
      <c r="AG22" s="81">
        <v>0</v>
      </c>
      <c r="AH22" s="79" t="s">
        <v>168</v>
      </c>
      <c r="AI22" s="81">
        <v>1</v>
      </c>
      <c r="AJ22" s="81">
        <v>0</v>
      </c>
    </row>
    <row r="23" spans="1:36" ht="13.5">
      <c r="A23" s="79" t="s">
        <v>83</v>
      </c>
      <c r="B23" s="81">
        <v>2</v>
      </c>
      <c r="C23" s="81">
        <v>1</v>
      </c>
      <c r="D23" s="79" t="s">
        <v>83</v>
      </c>
      <c r="E23" s="81">
        <v>0</v>
      </c>
      <c r="F23" s="81">
        <v>0</v>
      </c>
      <c r="G23" s="79" t="s">
        <v>83</v>
      </c>
      <c r="H23" s="81">
        <v>0</v>
      </c>
      <c r="I23" s="81">
        <v>0</v>
      </c>
      <c r="J23" s="79" t="s">
        <v>83</v>
      </c>
      <c r="K23" s="81">
        <v>0</v>
      </c>
      <c r="L23" s="81">
        <v>0</v>
      </c>
      <c r="M23" s="79" t="s">
        <v>83</v>
      </c>
      <c r="N23" s="81">
        <v>1</v>
      </c>
      <c r="O23" s="81">
        <v>0</v>
      </c>
      <c r="P23" s="79" t="s">
        <v>83</v>
      </c>
      <c r="Q23" s="81">
        <v>0</v>
      </c>
      <c r="R23" s="81">
        <v>0</v>
      </c>
      <c r="S23" s="79" t="s">
        <v>83</v>
      </c>
      <c r="T23" s="81">
        <v>1</v>
      </c>
      <c r="U23" s="81">
        <v>0</v>
      </c>
      <c r="V23" s="79" t="s">
        <v>83</v>
      </c>
      <c r="W23" s="81">
        <v>0</v>
      </c>
      <c r="X23" s="81">
        <v>0</v>
      </c>
      <c r="Y23" s="79" t="s">
        <v>83</v>
      </c>
      <c r="Z23" s="81">
        <v>0</v>
      </c>
      <c r="AA23" s="81">
        <v>0</v>
      </c>
      <c r="AB23" s="79" t="s">
        <v>83</v>
      </c>
      <c r="AC23" s="81">
        <v>0</v>
      </c>
      <c r="AD23" s="81">
        <v>2</v>
      </c>
      <c r="AE23" s="79" t="s">
        <v>83</v>
      </c>
      <c r="AF23" s="81">
        <v>0</v>
      </c>
      <c r="AG23" s="81">
        <v>0</v>
      </c>
      <c r="AH23" s="79" t="s">
        <v>83</v>
      </c>
      <c r="AI23" s="81">
        <v>0</v>
      </c>
      <c r="AJ23" s="81">
        <v>3</v>
      </c>
    </row>
    <row r="24" spans="1:36" ht="13.5">
      <c r="A24" s="79" t="s">
        <v>59</v>
      </c>
      <c r="B24" s="81">
        <v>4</v>
      </c>
      <c r="C24" s="81">
        <v>0</v>
      </c>
      <c r="D24" s="79" t="s">
        <v>59</v>
      </c>
      <c r="E24" s="81">
        <v>0</v>
      </c>
      <c r="F24" s="81">
        <v>0</v>
      </c>
      <c r="G24" s="79" t="s">
        <v>59</v>
      </c>
      <c r="H24" s="81">
        <v>0</v>
      </c>
      <c r="I24" s="81">
        <v>1</v>
      </c>
      <c r="J24" s="79" t="s">
        <v>59</v>
      </c>
      <c r="K24" s="81">
        <v>0</v>
      </c>
      <c r="L24" s="81">
        <v>1</v>
      </c>
      <c r="M24" s="79" t="s">
        <v>59</v>
      </c>
      <c r="N24" s="81">
        <v>1</v>
      </c>
      <c r="O24" s="81">
        <v>1</v>
      </c>
      <c r="P24" s="79" t="s">
        <v>59</v>
      </c>
      <c r="Q24" s="81">
        <v>1</v>
      </c>
      <c r="R24" s="81">
        <v>1</v>
      </c>
      <c r="S24" s="79" t="s">
        <v>59</v>
      </c>
      <c r="T24" s="81">
        <v>1</v>
      </c>
      <c r="U24" s="81">
        <v>0</v>
      </c>
      <c r="V24" s="79" t="s">
        <v>59</v>
      </c>
      <c r="W24" s="81">
        <v>0</v>
      </c>
      <c r="X24" s="81">
        <v>0</v>
      </c>
      <c r="Y24" s="79" t="s">
        <v>59</v>
      </c>
      <c r="Z24" s="81">
        <v>0</v>
      </c>
      <c r="AA24" s="81">
        <v>0</v>
      </c>
      <c r="AB24" s="79" t="s">
        <v>59</v>
      </c>
      <c r="AC24" s="81">
        <v>1</v>
      </c>
      <c r="AD24" s="81">
        <v>1</v>
      </c>
      <c r="AE24" s="79" t="s">
        <v>59</v>
      </c>
      <c r="AF24" s="81">
        <v>0</v>
      </c>
      <c r="AG24" s="81">
        <v>0</v>
      </c>
      <c r="AH24" s="79" t="s">
        <v>59</v>
      </c>
      <c r="AI24" s="81">
        <v>6</v>
      </c>
      <c r="AJ24" s="81">
        <v>3</v>
      </c>
    </row>
    <row r="25" spans="1:36" ht="13.5">
      <c r="A25" s="79" t="s">
        <v>169</v>
      </c>
      <c r="B25" s="81">
        <v>4</v>
      </c>
      <c r="C25" s="81">
        <v>11</v>
      </c>
      <c r="D25" s="79" t="s">
        <v>169</v>
      </c>
      <c r="E25" s="81">
        <v>0</v>
      </c>
      <c r="F25" s="81">
        <v>0</v>
      </c>
      <c r="G25" s="79" t="s">
        <v>169</v>
      </c>
      <c r="H25" s="81">
        <v>0</v>
      </c>
      <c r="I25" s="81">
        <v>0</v>
      </c>
      <c r="J25" s="79" t="s">
        <v>169</v>
      </c>
      <c r="K25" s="81">
        <v>1</v>
      </c>
      <c r="L25" s="81">
        <v>1</v>
      </c>
      <c r="M25" s="79" t="s">
        <v>169</v>
      </c>
      <c r="N25" s="81">
        <v>0</v>
      </c>
      <c r="O25" s="81">
        <v>0</v>
      </c>
      <c r="P25" s="79" t="s">
        <v>169</v>
      </c>
      <c r="Q25" s="81">
        <v>0</v>
      </c>
      <c r="R25" s="81">
        <v>0</v>
      </c>
      <c r="S25" s="79" t="s">
        <v>169</v>
      </c>
      <c r="T25" s="81">
        <v>2</v>
      </c>
      <c r="U25" s="81">
        <v>2</v>
      </c>
      <c r="V25" s="79" t="s">
        <v>169</v>
      </c>
      <c r="W25" s="81">
        <v>1</v>
      </c>
      <c r="X25" s="81">
        <v>1</v>
      </c>
      <c r="Y25" s="79" t="s">
        <v>169</v>
      </c>
      <c r="Z25" s="81">
        <v>0</v>
      </c>
      <c r="AA25" s="81">
        <v>0</v>
      </c>
      <c r="AB25" s="79" t="s">
        <v>169</v>
      </c>
      <c r="AC25" s="81">
        <v>2</v>
      </c>
      <c r="AD25" s="81">
        <v>2</v>
      </c>
      <c r="AE25" s="79" t="s">
        <v>169</v>
      </c>
      <c r="AF25" s="81">
        <v>1</v>
      </c>
      <c r="AG25" s="81">
        <v>2</v>
      </c>
      <c r="AH25" s="79" t="s">
        <v>169</v>
      </c>
      <c r="AI25" s="81">
        <v>5</v>
      </c>
      <c r="AJ25" s="81">
        <v>3</v>
      </c>
    </row>
    <row r="26" spans="1:36" ht="13.5">
      <c r="A26" s="79" t="s">
        <v>84</v>
      </c>
      <c r="B26" s="81">
        <v>7</v>
      </c>
      <c r="C26" s="81">
        <v>1</v>
      </c>
      <c r="D26" s="79" t="s">
        <v>84</v>
      </c>
      <c r="E26" s="81">
        <v>4</v>
      </c>
      <c r="F26" s="81">
        <v>2</v>
      </c>
      <c r="G26" s="79" t="s">
        <v>84</v>
      </c>
      <c r="H26" s="81">
        <v>6</v>
      </c>
      <c r="I26" s="81">
        <v>4</v>
      </c>
      <c r="J26" s="79" t="s">
        <v>84</v>
      </c>
      <c r="K26" s="81">
        <v>1</v>
      </c>
      <c r="L26" s="81">
        <v>1</v>
      </c>
      <c r="M26" s="79" t="s">
        <v>84</v>
      </c>
      <c r="N26" s="81">
        <v>7</v>
      </c>
      <c r="O26" s="81">
        <v>1</v>
      </c>
      <c r="P26" s="79" t="s">
        <v>84</v>
      </c>
      <c r="Q26" s="81">
        <v>2</v>
      </c>
      <c r="R26" s="81">
        <v>0</v>
      </c>
      <c r="S26" s="79" t="s">
        <v>84</v>
      </c>
      <c r="T26" s="81">
        <v>3</v>
      </c>
      <c r="U26" s="81">
        <v>3</v>
      </c>
      <c r="V26" s="79" t="s">
        <v>84</v>
      </c>
      <c r="W26" s="81">
        <v>1</v>
      </c>
      <c r="X26" s="81">
        <v>0</v>
      </c>
      <c r="Y26" s="79" t="s">
        <v>84</v>
      </c>
      <c r="Z26" s="81">
        <v>3</v>
      </c>
      <c r="AA26" s="81">
        <v>0</v>
      </c>
      <c r="AB26" s="79" t="s">
        <v>84</v>
      </c>
      <c r="AC26" s="81">
        <v>0</v>
      </c>
      <c r="AD26" s="81">
        <v>1</v>
      </c>
      <c r="AE26" s="79" t="s">
        <v>84</v>
      </c>
      <c r="AF26" s="81">
        <v>1</v>
      </c>
      <c r="AG26" s="81">
        <v>0</v>
      </c>
      <c r="AH26" s="79" t="s">
        <v>84</v>
      </c>
      <c r="AI26" s="81">
        <v>18</v>
      </c>
      <c r="AJ26" s="81">
        <v>14</v>
      </c>
    </row>
    <row r="27" spans="1:36" ht="13.5">
      <c r="A27" s="79" t="s">
        <v>60</v>
      </c>
      <c r="B27" s="81">
        <v>4</v>
      </c>
      <c r="C27" s="81">
        <v>2</v>
      </c>
      <c r="D27" s="79" t="s">
        <v>60</v>
      </c>
      <c r="E27" s="81">
        <v>0</v>
      </c>
      <c r="F27" s="81">
        <v>0</v>
      </c>
      <c r="G27" s="79" t="s">
        <v>60</v>
      </c>
      <c r="H27" s="81">
        <v>0</v>
      </c>
      <c r="I27" s="81">
        <v>0</v>
      </c>
      <c r="J27" s="79" t="s">
        <v>60</v>
      </c>
      <c r="K27" s="81">
        <v>0</v>
      </c>
      <c r="L27" s="81">
        <v>0</v>
      </c>
      <c r="M27" s="79" t="s">
        <v>60</v>
      </c>
      <c r="N27" s="81">
        <v>0</v>
      </c>
      <c r="O27" s="81">
        <v>0</v>
      </c>
      <c r="P27" s="79" t="s">
        <v>60</v>
      </c>
      <c r="Q27" s="81">
        <v>1</v>
      </c>
      <c r="R27" s="81">
        <v>0</v>
      </c>
      <c r="S27" s="79" t="s">
        <v>60</v>
      </c>
      <c r="T27" s="81">
        <v>1</v>
      </c>
      <c r="U27" s="81">
        <v>1</v>
      </c>
      <c r="V27" s="79" t="s">
        <v>60</v>
      </c>
      <c r="W27" s="81">
        <v>2</v>
      </c>
      <c r="X27" s="81">
        <v>2</v>
      </c>
      <c r="Y27" s="79" t="s">
        <v>60</v>
      </c>
      <c r="Z27" s="81">
        <v>0</v>
      </c>
      <c r="AA27" s="81">
        <v>1</v>
      </c>
      <c r="AB27" s="79" t="s">
        <v>60</v>
      </c>
      <c r="AC27" s="81">
        <v>2</v>
      </c>
      <c r="AD27" s="81">
        <v>1</v>
      </c>
      <c r="AE27" s="79" t="s">
        <v>60</v>
      </c>
      <c r="AF27" s="81">
        <v>2</v>
      </c>
      <c r="AG27" s="81">
        <v>0</v>
      </c>
      <c r="AH27" s="79" t="s">
        <v>60</v>
      </c>
      <c r="AI27" s="81">
        <v>2</v>
      </c>
      <c r="AJ27" s="81">
        <v>3</v>
      </c>
    </row>
    <row r="28" spans="1:36" ht="13.5">
      <c r="A28" s="79" t="s">
        <v>61</v>
      </c>
      <c r="B28" s="81">
        <v>6</v>
      </c>
      <c r="C28" s="81">
        <v>4</v>
      </c>
      <c r="D28" s="79" t="s">
        <v>61</v>
      </c>
      <c r="E28" s="81">
        <v>1</v>
      </c>
      <c r="F28" s="81">
        <v>0</v>
      </c>
      <c r="G28" s="79" t="s">
        <v>61</v>
      </c>
      <c r="H28" s="81">
        <v>1</v>
      </c>
      <c r="I28" s="81">
        <v>0</v>
      </c>
      <c r="J28" s="79" t="s">
        <v>61</v>
      </c>
      <c r="K28" s="81">
        <v>3</v>
      </c>
      <c r="L28" s="81">
        <v>3</v>
      </c>
      <c r="M28" s="79" t="s">
        <v>61</v>
      </c>
      <c r="N28" s="81">
        <v>3</v>
      </c>
      <c r="O28" s="81">
        <v>3</v>
      </c>
      <c r="P28" s="79" t="s">
        <v>61</v>
      </c>
      <c r="Q28" s="81">
        <v>1</v>
      </c>
      <c r="R28" s="81">
        <v>1</v>
      </c>
      <c r="S28" s="79" t="s">
        <v>61</v>
      </c>
      <c r="T28" s="81">
        <v>3</v>
      </c>
      <c r="U28" s="81">
        <v>4</v>
      </c>
      <c r="V28" s="79" t="s">
        <v>61</v>
      </c>
      <c r="W28" s="81">
        <v>2</v>
      </c>
      <c r="X28" s="81">
        <v>2</v>
      </c>
      <c r="Y28" s="79" t="s">
        <v>61</v>
      </c>
      <c r="Z28" s="81">
        <v>3</v>
      </c>
      <c r="AA28" s="81">
        <v>4</v>
      </c>
      <c r="AB28" s="79" t="s">
        <v>61</v>
      </c>
      <c r="AC28" s="81">
        <v>2</v>
      </c>
      <c r="AD28" s="81">
        <v>3</v>
      </c>
      <c r="AE28" s="79" t="s">
        <v>61</v>
      </c>
      <c r="AF28" s="81">
        <v>1</v>
      </c>
      <c r="AG28" s="81">
        <v>1</v>
      </c>
      <c r="AH28" s="79" t="s">
        <v>61</v>
      </c>
      <c r="AI28" s="81">
        <v>9</v>
      </c>
      <c r="AJ28" s="81">
        <v>16</v>
      </c>
    </row>
    <row r="29" spans="1:36" ht="13.5">
      <c r="A29" s="79" t="s">
        <v>170</v>
      </c>
      <c r="B29" s="81">
        <v>61</v>
      </c>
      <c r="C29" s="81">
        <v>61</v>
      </c>
      <c r="D29" s="79" t="s">
        <v>170</v>
      </c>
      <c r="E29" s="81">
        <v>45</v>
      </c>
      <c r="F29" s="81">
        <v>41</v>
      </c>
      <c r="G29" s="79" t="s">
        <v>170</v>
      </c>
      <c r="H29" s="81">
        <v>36</v>
      </c>
      <c r="I29" s="81">
        <v>35</v>
      </c>
      <c r="J29" s="79" t="s">
        <v>170</v>
      </c>
      <c r="K29" s="81">
        <v>30</v>
      </c>
      <c r="L29" s="81">
        <v>37</v>
      </c>
      <c r="M29" s="79" t="s">
        <v>170</v>
      </c>
      <c r="N29" s="81">
        <v>49</v>
      </c>
      <c r="O29" s="81">
        <v>47</v>
      </c>
      <c r="P29" s="79" t="s">
        <v>170</v>
      </c>
      <c r="Q29" s="81">
        <v>64</v>
      </c>
      <c r="R29" s="81">
        <v>61</v>
      </c>
      <c r="S29" s="79" t="s">
        <v>170</v>
      </c>
      <c r="T29" s="81">
        <v>52</v>
      </c>
      <c r="U29" s="81">
        <v>48</v>
      </c>
      <c r="V29" s="79" t="s">
        <v>170</v>
      </c>
      <c r="W29" s="81">
        <v>37</v>
      </c>
      <c r="X29" s="81">
        <v>35</v>
      </c>
      <c r="Y29" s="79" t="s">
        <v>170</v>
      </c>
      <c r="Z29" s="81">
        <v>62</v>
      </c>
      <c r="AA29" s="81">
        <v>53</v>
      </c>
      <c r="AB29" s="79" t="s">
        <v>170</v>
      </c>
      <c r="AC29" s="81">
        <v>30</v>
      </c>
      <c r="AD29" s="81">
        <v>36</v>
      </c>
      <c r="AE29" s="79" t="s">
        <v>170</v>
      </c>
      <c r="AF29" s="81">
        <v>28</v>
      </c>
      <c r="AG29" s="81">
        <v>39</v>
      </c>
      <c r="AH29" s="79" t="s">
        <v>170</v>
      </c>
      <c r="AI29" s="81">
        <v>133</v>
      </c>
      <c r="AJ29" s="81">
        <v>139</v>
      </c>
    </row>
    <row r="30" spans="1:36" ht="13.5">
      <c r="A30" s="79" t="s">
        <v>171</v>
      </c>
      <c r="B30" s="81">
        <v>24</v>
      </c>
      <c r="C30" s="81">
        <v>24</v>
      </c>
      <c r="D30" s="79" t="s">
        <v>171</v>
      </c>
      <c r="E30" s="81">
        <v>25</v>
      </c>
      <c r="F30" s="81">
        <v>23</v>
      </c>
      <c r="G30" s="79" t="s">
        <v>171</v>
      </c>
      <c r="H30" s="81">
        <v>24</v>
      </c>
      <c r="I30" s="81">
        <v>24</v>
      </c>
      <c r="J30" s="79" t="s">
        <v>171</v>
      </c>
      <c r="K30" s="81">
        <v>20</v>
      </c>
      <c r="L30" s="81">
        <v>23</v>
      </c>
      <c r="M30" s="79" t="s">
        <v>171</v>
      </c>
      <c r="N30" s="81">
        <v>28</v>
      </c>
      <c r="O30" s="81">
        <v>32</v>
      </c>
      <c r="P30" s="79" t="s">
        <v>171</v>
      </c>
      <c r="Q30" s="81">
        <v>19</v>
      </c>
      <c r="R30" s="81">
        <v>25</v>
      </c>
      <c r="S30" s="79" t="s">
        <v>171</v>
      </c>
      <c r="T30" s="81">
        <v>108</v>
      </c>
      <c r="U30" s="81">
        <v>108</v>
      </c>
      <c r="V30" s="79" t="s">
        <v>171</v>
      </c>
      <c r="W30" s="81">
        <v>38</v>
      </c>
      <c r="X30" s="81">
        <v>46</v>
      </c>
      <c r="Y30" s="79" t="s">
        <v>171</v>
      </c>
      <c r="Z30" s="81">
        <v>36</v>
      </c>
      <c r="AA30" s="81">
        <v>32</v>
      </c>
      <c r="AB30" s="79" t="s">
        <v>171</v>
      </c>
      <c r="AC30" s="81">
        <v>22</v>
      </c>
      <c r="AD30" s="81">
        <v>20</v>
      </c>
      <c r="AE30" s="79" t="s">
        <v>171</v>
      </c>
      <c r="AF30" s="81">
        <v>26</v>
      </c>
      <c r="AG30" s="81">
        <v>26</v>
      </c>
      <c r="AH30" s="79" t="s">
        <v>171</v>
      </c>
      <c r="AI30" s="81">
        <v>250</v>
      </c>
      <c r="AJ30" s="81">
        <v>254</v>
      </c>
    </row>
    <row r="31" spans="1:36" ht="13.5">
      <c r="A31" s="79" t="s">
        <v>172</v>
      </c>
      <c r="B31" s="81">
        <v>14</v>
      </c>
      <c r="C31" s="81">
        <v>10</v>
      </c>
      <c r="D31" s="79" t="s">
        <v>172</v>
      </c>
      <c r="E31" s="81">
        <v>4</v>
      </c>
      <c r="F31" s="81">
        <v>5</v>
      </c>
      <c r="G31" s="79" t="s">
        <v>172</v>
      </c>
      <c r="H31" s="81">
        <v>2</v>
      </c>
      <c r="I31" s="81">
        <v>2</v>
      </c>
      <c r="J31" s="79" t="s">
        <v>172</v>
      </c>
      <c r="K31" s="81">
        <v>8</v>
      </c>
      <c r="L31" s="81">
        <v>12</v>
      </c>
      <c r="M31" s="79" t="s">
        <v>172</v>
      </c>
      <c r="N31" s="81">
        <v>3</v>
      </c>
      <c r="O31" s="81">
        <v>2</v>
      </c>
      <c r="P31" s="79" t="s">
        <v>172</v>
      </c>
      <c r="Q31" s="81">
        <v>3</v>
      </c>
      <c r="R31" s="81">
        <v>2</v>
      </c>
      <c r="S31" s="79" t="s">
        <v>172</v>
      </c>
      <c r="T31" s="81">
        <v>10</v>
      </c>
      <c r="U31" s="81">
        <v>8</v>
      </c>
      <c r="V31" s="79" t="s">
        <v>172</v>
      </c>
      <c r="W31" s="81">
        <v>6</v>
      </c>
      <c r="X31" s="81">
        <v>9</v>
      </c>
      <c r="Y31" s="79" t="s">
        <v>172</v>
      </c>
      <c r="Z31" s="81">
        <v>2</v>
      </c>
      <c r="AA31" s="81">
        <v>1</v>
      </c>
      <c r="AB31" s="79" t="s">
        <v>172</v>
      </c>
      <c r="AC31" s="81">
        <v>8</v>
      </c>
      <c r="AD31" s="81">
        <v>5</v>
      </c>
      <c r="AE31" s="79" t="s">
        <v>172</v>
      </c>
      <c r="AF31" s="81">
        <v>4</v>
      </c>
      <c r="AG31" s="81">
        <v>2</v>
      </c>
      <c r="AH31" s="79" t="s">
        <v>172</v>
      </c>
      <c r="AI31" s="81">
        <v>21</v>
      </c>
      <c r="AJ31" s="81">
        <v>16</v>
      </c>
    </row>
    <row r="32" spans="1:36" ht="13.5">
      <c r="A32" s="79" t="s">
        <v>62</v>
      </c>
      <c r="B32" s="81">
        <v>7</v>
      </c>
      <c r="C32" s="81">
        <v>7</v>
      </c>
      <c r="D32" s="79" t="s">
        <v>62</v>
      </c>
      <c r="E32" s="81">
        <v>6</v>
      </c>
      <c r="F32" s="81">
        <v>10</v>
      </c>
      <c r="G32" s="79" t="s">
        <v>62</v>
      </c>
      <c r="H32" s="81">
        <v>2</v>
      </c>
      <c r="I32" s="81">
        <v>2</v>
      </c>
      <c r="J32" s="79" t="s">
        <v>62</v>
      </c>
      <c r="K32" s="81">
        <v>3</v>
      </c>
      <c r="L32" s="81">
        <v>5</v>
      </c>
      <c r="M32" s="79" t="s">
        <v>62</v>
      </c>
      <c r="N32" s="81">
        <v>0</v>
      </c>
      <c r="O32" s="81">
        <v>1</v>
      </c>
      <c r="P32" s="79" t="s">
        <v>62</v>
      </c>
      <c r="Q32" s="81">
        <v>3</v>
      </c>
      <c r="R32" s="81">
        <v>4</v>
      </c>
      <c r="S32" s="79" t="s">
        <v>62</v>
      </c>
      <c r="T32" s="81">
        <v>9</v>
      </c>
      <c r="U32" s="81">
        <v>7</v>
      </c>
      <c r="V32" s="79" t="s">
        <v>62</v>
      </c>
      <c r="W32" s="81">
        <v>4</v>
      </c>
      <c r="X32" s="81">
        <v>5</v>
      </c>
      <c r="Y32" s="79" t="s">
        <v>62</v>
      </c>
      <c r="Z32" s="81">
        <v>3</v>
      </c>
      <c r="AA32" s="81">
        <v>3</v>
      </c>
      <c r="AB32" s="79" t="s">
        <v>62</v>
      </c>
      <c r="AC32" s="81">
        <v>6</v>
      </c>
      <c r="AD32" s="81">
        <v>8</v>
      </c>
      <c r="AE32" s="79" t="s">
        <v>62</v>
      </c>
      <c r="AF32" s="81">
        <v>2</v>
      </c>
      <c r="AG32" s="81">
        <v>3</v>
      </c>
      <c r="AH32" s="79" t="s">
        <v>62</v>
      </c>
      <c r="AI32" s="81">
        <v>18</v>
      </c>
      <c r="AJ32" s="81">
        <v>26</v>
      </c>
    </row>
    <row r="33" spans="1:36" ht="13.5">
      <c r="A33" s="79" t="s">
        <v>173</v>
      </c>
      <c r="B33" s="81">
        <v>1</v>
      </c>
      <c r="C33" s="81">
        <v>3</v>
      </c>
      <c r="D33" s="79" t="s">
        <v>173</v>
      </c>
      <c r="E33" s="81">
        <v>0</v>
      </c>
      <c r="F33" s="81">
        <v>0</v>
      </c>
      <c r="G33" s="79" t="s">
        <v>173</v>
      </c>
      <c r="H33" s="81">
        <v>1</v>
      </c>
      <c r="I33" s="81">
        <v>0</v>
      </c>
      <c r="J33" s="79" t="s">
        <v>173</v>
      </c>
      <c r="K33" s="81">
        <v>0</v>
      </c>
      <c r="L33" s="81">
        <v>1</v>
      </c>
      <c r="M33" s="79" t="s">
        <v>173</v>
      </c>
      <c r="N33" s="81">
        <v>0</v>
      </c>
      <c r="O33" s="81">
        <v>0</v>
      </c>
      <c r="P33" s="79" t="s">
        <v>173</v>
      </c>
      <c r="Q33" s="81">
        <v>0</v>
      </c>
      <c r="R33" s="81">
        <v>1</v>
      </c>
      <c r="S33" s="79" t="s">
        <v>173</v>
      </c>
      <c r="T33" s="81">
        <v>0</v>
      </c>
      <c r="U33" s="81">
        <v>0</v>
      </c>
      <c r="V33" s="79" t="s">
        <v>173</v>
      </c>
      <c r="W33" s="81">
        <v>0</v>
      </c>
      <c r="X33" s="81">
        <v>0</v>
      </c>
      <c r="Y33" s="79" t="s">
        <v>173</v>
      </c>
      <c r="Z33" s="81">
        <v>2</v>
      </c>
      <c r="AA33" s="81">
        <v>0</v>
      </c>
      <c r="AB33" s="79" t="s">
        <v>173</v>
      </c>
      <c r="AC33" s="81">
        <v>0</v>
      </c>
      <c r="AD33" s="81">
        <v>0</v>
      </c>
      <c r="AE33" s="79" t="s">
        <v>173</v>
      </c>
      <c r="AF33" s="81">
        <v>0</v>
      </c>
      <c r="AG33" s="81">
        <v>0</v>
      </c>
      <c r="AH33" s="79" t="s">
        <v>173</v>
      </c>
      <c r="AI33" s="81">
        <v>2</v>
      </c>
      <c r="AJ33" s="81">
        <v>2</v>
      </c>
    </row>
    <row r="34" spans="1:36" ht="13.5">
      <c r="A34" s="79" t="s">
        <v>174</v>
      </c>
      <c r="B34" s="81">
        <v>2</v>
      </c>
      <c r="C34" s="81">
        <v>0</v>
      </c>
      <c r="D34" s="79" t="s">
        <v>174</v>
      </c>
      <c r="E34" s="81">
        <v>0</v>
      </c>
      <c r="F34" s="81">
        <v>0</v>
      </c>
      <c r="G34" s="79" t="s">
        <v>174</v>
      </c>
      <c r="H34" s="81">
        <v>0</v>
      </c>
      <c r="I34" s="81">
        <v>1</v>
      </c>
      <c r="J34" s="79" t="s">
        <v>174</v>
      </c>
      <c r="K34" s="81">
        <v>0</v>
      </c>
      <c r="L34" s="81">
        <v>0</v>
      </c>
      <c r="M34" s="79" t="s">
        <v>174</v>
      </c>
      <c r="N34" s="81">
        <v>0</v>
      </c>
      <c r="O34" s="81">
        <v>0</v>
      </c>
      <c r="P34" s="79" t="s">
        <v>174</v>
      </c>
      <c r="Q34" s="81">
        <v>0</v>
      </c>
      <c r="R34" s="81">
        <v>0</v>
      </c>
      <c r="S34" s="79" t="s">
        <v>174</v>
      </c>
      <c r="T34" s="81">
        <v>1</v>
      </c>
      <c r="U34" s="81">
        <v>0</v>
      </c>
      <c r="V34" s="79" t="s">
        <v>174</v>
      </c>
      <c r="W34" s="81">
        <v>0</v>
      </c>
      <c r="X34" s="81">
        <v>0</v>
      </c>
      <c r="Y34" s="79" t="s">
        <v>174</v>
      </c>
      <c r="Z34" s="81">
        <v>0</v>
      </c>
      <c r="AA34" s="81">
        <v>0</v>
      </c>
      <c r="AB34" s="79" t="s">
        <v>174</v>
      </c>
      <c r="AC34" s="81">
        <v>0</v>
      </c>
      <c r="AD34" s="81">
        <v>0</v>
      </c>
      <c r="AE34" s="79" t="s">
        <v>174</v>
      </c>
      <c r="AF34" s="81">
        <v>0</v>
      </c>
      <c r="AG34" s="81">
        <v>0</v>
      </c>
      <c r="AH34" s="79" t="s">
        <v>174</v>
      </c>
      <c r="AI34" s="81">
        <v>0</v>
      </c>
      <c r="AJ34" s="81">
        <v>0</v>
      </c>
    </row>
    <row r="35" spans="1:36" ht="13.5">
      <c r="A35" s="79" t="s">
        <v>157</v>
      </c>
      <c r="B35" s="81">
        <v>0</v>
      </c>
      <c r="C35" s="81">
        <v>0</v>
      </c>
      <c r="D35" s="79" t="s">
        <v>157</v>
      </c>
      <c r="E35" s="81">
        <v>0</v>
      </c>
      <c r="F35" s="81">
        <v>0</v>
      </c>
      <c r="G35" s="79" t="s">
        <v>157</v>
      </c>
      <c r="H35" s="81">
        <v>0</v>
      </c>
      <c r="I35" s="81">
        <v>1</v>
      </c>
      <c r="J35" s="79" t="s">
        <v>157</v>
      </c>
      <c r="K35" s="81">
        <v>0</v>
      </c>
      <c r="L35" s="81">
        <v>0</v>
      </c>
      <c r="M35" s="79" t="s">
        <v>157</v>
      </c>
      <c r="N35" s="81">
        <v>1</v>
      </c>
      <c r="O35" s="81">
        <v>0</v>
      </c>
      <c r="P35" s="79" t="s">
        <v>157</v>
      </c>
      <c r="Q35" s="81">
        <v>1</v>
      </c>
      <c r="R35" s="81">
        <v>0</v>
      </c>
      <c r="S35" s="79" t="s">
        <v>157</v>
      </c>
      <c r="T35" s="81">
        <v>1</v>
      </c>
      <c r="U35" s="81">
        <v>0</v>
      </c>
      <c r="V35" s="79" t="s">
        <v>157</v>
      </c>
      <c r="W35" s="81">
        <v>0</v>
      </c>
      <c r="X35" s="81">
        <v>0</v>
      </c>
      <c r="Y35" s="79" t="s">
        <v>157</v>
      </c>
      <c r="Z35" s="81">
        <v>0</v>
      </c>
      <c r="AA35" s="81">
        <v>0</v>
      </c>
      <c r="AB35" s="79" t="s">
        <v>157</v>
      </c>
      <c r="AC35" s="81">
        <v>1</v>
      </c>
      <c r="AD35" s="81">
        <v>0</v>
      </c>
      <c r="AE35" s="79" t="s">
        <v>157</v>
      </c>
      <c r="AF35" s="81">
        <v>0</v>
      </c>
      <c r="AG35" s="81">
        <v>0</v>
      </c>
      <c r="AH35" s="79" t="s">
        <v>157</v>
      </c>
      <c r="AI35" s="81">
        <v>0</v>
      </c>
      <c r="AJ35" s="81">
        <v>2</v>
      </c>
    </row>
    <row r="36" spans="1:36" ht="13.5">
      <c r="A36" s="79" t="s">
        <v>175</v>
      </c>
      <c r="B36" s="81">
        <v>1</v>
      </c>
      <c r="C36" s="81">
        <v>5</v>
      </c>
      <c r="D36" s="79" t="s">
        <v>175</v>
      </c>
      <c r="E36" s="81">
        <v>2</v>
      </c>
      <c r="F36" s="81">
        <v>0</v>
      </c>
      <c r="G36" s="79" t="s">
        <v>175</v>
      </c>
      <c r="H36" s="81">
        <v>3</v>
      </c>
      <c r="I36" s="81">
        <v>1</v>
      </c>
      <c r="J36" s="79" t="s">
        <v>175</v>
      </c>
      <c r="K36" s="81">
        <v>2</v>
      </c>
      <c r="L36" s="81">
        <v>2</v>
      </c>
      <c r="M36" s="79" t="s">
        <v>175</v>
      </c>
      <c r="N36" s="81">
        <v>1</v>
      </c>
      <c r="O36" s="81">
        <v>0</v>
      </c>
      <c r="P36" s="79" t="s">
        <v>175</v>
      </c>
      <c r="Q36" s="81">
        <v>3</v>
      </c>
      <c r="R36" s="81">
        <v>2</v>
      </c>
      <c r="S36" s="79" t="s">
        <v>175</v>
      </c>
      <c r="T36" s="81">
        <v>2</v>
      </c>
      <c r="U36" s="81">
        <v>0</v>
      </c>
      <c r="V36" s="79" t="s">
        <v>175</v>
      </c>
      <c r="W36" s="81">
        <v>0</v>
      </c>
      <c r="X36" s="81">
        <v>0</v>
      </c>
      <c r="Y36" s="79" t="s">
        <v>175</v>
      </c>
      <c r="Z36" s="81">
        <v>1</v>
      </c>
      <c r="AA36" s="81">
        <v>0</v>
      </c>
      <c r="AB36" s="79" t="s">
        <v>175</v>
      </c>
      <c r="AC36" s="81">
        <v>2</v>
      </c>
      <c r="AD36" s="81">
        <v>1</v>
      </c>
      <c r="AE36" s="79" t="s">
        <v>175</v>
      </c>
      <c r="AF36" s="81">
        <v>1</v>
      </c>
      <c r="AG36" s="81">
        <v>0</v>
      </c>
      <c r="AH36" s="79" t="s">
        <v>175</v>
      </c>
      <c r="AI36" s="81">
        <v>6</v>
      </c>
      <c r="AJ36" s="81">
        <v>1</v>
      </c>
    </row>
    <row r="37" spans="1:36" ht="13.5">
      <c r="A37" s="79" t="s">
        <v>176</v>
      </c>
      <c r="B37" s="81">
        <v>6</v>
      </c>
      <c r="C37" s="81">
        <v>5</v>
      </c>
      <c r="D37" s="79" t="s">
        <v>176</v>
      </c>
      <c r="E37" s="81">
        <v>2</v>
      </c>
      <c r="F37" s="81">
        <v>1</v>
      </c>
      <c r="G37" s="79" t="s">
        <v>176</v>
      </c>
      <c r="H37" s="81">
        <v>1</v>
      </c>
      <c r="I37" s="81">
        <v>0</v>
      </c>
      <c r="J37" s="79" t="s">
        <v>176</v>
      </c>
      <c r="K37" s="81">
        <v>3</v>
      </c>
      <c r="L37" s="81">
        <v>0</v>
      </c>
      <c r="M37" s="79" t="s">
        <v>176</v>
      </c>
      <c r="N37" s="81">
        <v>2</v>
      </c>
      <c r="O37" s="81">
        <v>0</v>
      </c>
      <c r="P37" s="79" t="s">
        <v>176</v>
      </c>
      <c r="Q37" s="81">
        <v>1</v>
      </c>
      <c r="R37" s="81">
        <v>0</v>
      </c>
      <c r="S37" s="79" t="s">
        <v>176</v>
      </c>
      <c r="T37" s="81">
        <v>1</v>
      </c>
      <c r="U37" s="81">
        <v>0</v>
      </c>
      <c r="V37" s="79" t="s">
        <v>176</v>
      </c>
      <c r="W37" s="81">
        <v>1</v>
      </c>
      <c r="X37" s="81">
        <v>3</v>
      </c>
      <c r="Y37" s="79" t="s">
        <v>176</v>
      </c>
      <c r="Z37" s="81">
        <v>1</v>
      </c>
      <c r="AA37" s="81">
        <v>2</v>
      </c>
      <c r="AB37" s="79" t="s">
        <v>176</v>
      </c>
      <c r="AC37" s="81">
        <v>0</v>
      </c>
      <c r="AD37" s="81">
        <v>0</v>
      </c>
      <c r="AE37" s="79" t="s">
        <v>176</v>
      </c>
      <c r="AF37" s="81">
        <v>0</v>
      </c>
      <c r="AG37" s="81">
        <v>1</v>
      </c>
      <c r="AH37" s="79" t="s">
        <v>176</v>
      </c>
      <c r="AI37" s="81">
        <v>11</v>
      </c>
      <c r="AJ37" s="81">
        <v>3</v>
      </c>
    </row>
    <row r="38" spans="1:36" ht="13.5">
      <c r="A38" s="79" t="s">
        <v>4</v>
      </c>
      <c r="B38" s="81">
        <v>0</v>
      </c>
      <c r="C38" s="81">
        <v>2</v>
      </c>
      <c r="D38" s="79" t="s">
        <v>4</v>
      </c>
      <c r="E38" s="81">
        <v>0</v>
      </c>
      <c r="F38" s="81">
        <v>0</v>
      </c>
      <c r="G38" s="79" t="s">
        <v>4</v>
      </c>
      <c r="H38" s="81">
        <v>0</v>
      </c>
      <c r="I38" s="81">
        <v>0</v>
      </c>
      <c r="J38" s="79" t="s">
        <v>4</v>
      </c>
      <c r="K38" s="81">
        <v>0</v>
      </c>
      <c r="L38" s="81">
        <v>0</v>
      </c>
      <c r="M38" s="79" t="s">
        <v>4</v>
      </c>
      <c r="N38" s="81">
        <v>0</v>
      </c>
      <c r="O38" s="81">
        <v>0</v>
      </c>
      <c r="P38" s="79" t="s">
        <v>4</v>
      </c>
      <c r="Q38" s="81">
        <v>2</v>
      </c>
      <c r="R38" s="81">
        <v>0</v>
      </c>
      <c r="S38" s="79" t="s">
        <v>4</v>
      </c>
      <c r="T38" s="81">
        <v>1</v>
      </c>
      <c r="U38" s="81">
        <v>0</v>
      </c>
      <c r="V38" s="79" t="s">
        <v>4</v>
      </c>
      <c r="W38" s="81">
        <v>1</v>
      </c>
      <c r="X38" s="81">
        <v>0</v>
      </c>
      <c r="Y38" s="79" t="s">
        <v>4</v>
      </c>
      <c r="Z38" s="81">
        <v>0</v>
      </c>
      <c r="AA38" s="81">
        <v>1</v>
      </c>
      <c r="AB38" s="79" t="s">
        <v>4</v>
      </c>
      <c r="AC38" s="81">
        <v>1</v>
      </c>
      <c r="AD38" s="81">
        <v>0</v>
      </c>
      <c r="AE38" s="79" t="s">
        <v>4</v>
      </c>
      <c r="AF38" s="81">
        <v>0</v>
      </c>
      <c r="AG38" s="81">
        <v>0</v>
      </c>
      <c r="AH38" s="79" t="s">
        <v>4</v>
      </c>
      <c r="AI38" s="81">
        <v>2</v>
      </c>
      <c r="AJ38" s="81">
        <v>3</v>
      </c>
    </row>
    <row r="39" spans="1:36" ht="13.5">
      <c r="A39" s="79" t="s">
        <v>295</v>
      </c>
      <c r="B39" s="81">
        <v>1</v>
      </c>
      <c r="C39" s="81">
        <v>0</v>
      </c>
      <c r="D39" s="79" t="s">
        <v>295</v>
      </c>
      <c r="E39" s="81">
        <v>1</v>
      </c>
      <c r="F39" s="81">
        <v>0</v>
      </c>
      <c r="G39" s="79" t="s">
        <v>295</v>
      </c>
      <c r="H39" s="81">
        <v>1</v>
      </c>
      <c r="I39" s="81">
        <v>0</v>
      </c>
      <c r="J39" s="79" t="s">
        <v>295</v>
      </c>
      <c r="K39" s="81">
        <v>0</v>
      </c>
      <c r="L39" s="81">
        <v>0</v>
      </c>
      <c r="M39" s="79" t="s">
        <v>295</v>
      </c>
      <c r="N39" s="81">
        <v>0</v>
      </c>
      <c r="O39" s="81">
        <v>0</v>
      </c>
      <c r="P39" s="79" t="s">
        <v>295</v>
      </c>
      <c r="Q39" s="81">
        <v>0</v>
      </c>
      <c r="R39" s="81">
        <v>0</v>
      </c>
      <c r="S39" s="79" t="s">
        <v>295</v>
      </c>
      <c r="T39" s="81">
        <v>0</v>
      </c>
      <c r="U39" s="81">
        <v>0</v>
      </c>
      <c r="V39" s="79" t="s">
        <v>295</v>
      </c>
      <c r="W39" s="81">
        <v>0</v>
      </c>
      <c r="X39" s="81">
        <v>0</v>
      </c>
      <c r="Y39" s="79" t="s">
        <v>295</v>
      </c>
      <c r="Z39" s="81">
        <v>0</v>
      </c>
      <c r="AA39" s="81">
        <v>0</v>
      </c>
      <c r="AB39" s="79" t="s">
        <v>295</v>
      </c>
      <c r="AC39" s="81">
        <v>0</v>
      </c>
      <c r="AD39" s="81">
        <v>0</v>
      </c>
      <c r="AE39" s="79" t="s">
        <v>295</v>
      </c>
      <c r="AF39" s="81">
        <v>0</v>
      </c>
      <c r="AG39" s="81">
        <v>1</v>
      </c>
      <c r="AH39" s="79" t="s">
        <v>295</v>
      </c>
      <c r="AI39" s="81">
        <v>6</v>
      </c>
      <c r="AJ39" s="81">
        <v>4</v>
      </c>
    </row>
    <row r="40" spans="1:36" ht="13.5">
      <c r="A40" s="79" t="s">
        <v>63</v>
      </c>
      <c r="B40" s="81">
        <v>1</v>
      </c>
      <c r="C40" s="81">
        <v>0</v>
      </c>
      <c r="D40" s="79" t="s">
        <v>63</v>
      </c>
      <c r="E40" s="81">
        <v>1</v>
      </c>
      <c r="F40" s="81">
        <v>0</v>
      </c>
      <c r="G40" s="79" t="s">
        <v>63</v>
      </c>
      <c r="H40" s="81">
        <v>0</v>
      </c>
      <c r="I40" s="81">
        <v>1</v>
      </c>
      <c r="J40" s="79" t="s">
        <v>63</v>
      </c>
      <c r="K40" s="81">
        <v>0</v>
      </c>
      <c r="L40" s="81">
        <v>0</v>
      </c>
      <c r="M40" s="79" t="s">
        <v>63</v>
      </c>
      <c r="N40" s="81">
        <v>1</v>
      </c>
      <c r="O40" s="81">
        <v>0</v>
      </c>
      <c r="P40" s="79" t="s">
        <v>63</v>
      </c>
      <c r="Q40" s="81">
        <v>0</v>
      </c>
      <c r="R40" s="81">
        <v>0</v>
      </c>
      <c r="S40" s="79" t="s">
        <v>63</v>
      </c>
      <c r="T40" s="81">
        <v>0</v>
      </c>
      <c r="U40" s="81">
        <v>0</v>
      </c>
      <c r="V40" s="79" t="s">
        <v>63</v>
      </c>
      <c r="W40" s="81">
        <v>0</v>
      </c>
      <c r="X40" s="81">
        <v>0</v>
      </c>
      <c r="Y40" s="79" t="s">
        <v>63</v>
      </c>
      <c r="Z40" s="81">
        <v>0</v>
      </c>
      <c r="AA40" s="81">
        <v>0</v>
      </c>
      <c r="AB40" s="79" t="s">
        <v>63</v>
      </c>
      <c r="AC40" s="81">
        <v>0</v>
      </c>
      <c r="AD40" s="81">
        <v>0</v>
      </c>
      <c r="AE40" s="79" t="s">
        <v>63</v>
      </c>
      <c r="AF40" s="81">
        <v>0</v>
      </c>
      <c r="AG40" s="81">
        <v>0</v>
      </c>
      <c r="AH40" s="79" t="s">
        <v>63</v>
      </c>
      <c r="AI40" s="81">
        <v>4</v>
      </c>
      <c r="AJ40" s="81">
        <v>1</v>
      </c>
    </row>
    <row r="41" spans="1:36" ht="13.5">
      <c r="A41" s="79" t="s">
        <v>147</v>
      </c>
      <c r="B41" s="81">
        <v>5</v>
      </c>
      <c r="C41" s="81">
        <v>3</v>
      </c>
      <c r="D41" s="79" t="s">
        <v>147</v>
      </c>
      <c r="E41" s="81">
        <v>0</v>
      </c>
      <c r="F41" s="81">
        <v>0</v>
      </c>
      <c r="G41" s="79" t="s">
        <v>147</v>
      </c>
      <c r="H41" s="81">
        <v>0</v>
      </c>
      <c r="I41" s="81">
        <v>0</v>
      </c>
      <c r="J41" s="79" t="s">
        <v>147</v>
      </c>
      <c r="K41" s="81">
        <v>0</v>
      </c>
      <c r="L41" s="81">
        <v>0</v>
      </c>
      <c r="M41" s="79" t="s">
        <v>147</v>
      </c>
      <c r="N41" s="81">
        <v>0</v>
      </c>
      <c r="O41" s="81">
        <v>1</v>
      </c>
      <c r="P41" s="79" t="s">
        <v>147</v>
      </c>
      <c r="Q41" s="81">
        <v>0</v>
      </c>
      <c r="R41" s="81">
        <v>1</v>
      </c>
      <c r="S41" s="79" t="s">
        <v>147</v>
      </c>
      <c r="T41" s="81">
        <v>2</v>
      </c>
      <c r="U41" s="81">
        <v>1</v>
      </c>
      <c r="V41" s="79" t="s">
        <v>147</v>
      </c>
      <c r="W41" s="81">
        <v>1</v>
      </c>
      <c r="X41" s="81">
        <v>0</v>
      </c>
      <c r="Y41" s="79" t="s">
        <v>147</v>
      </c>
      <c r="Z41" s="81">
        <v>1</v>
      </c>
      <c r="AA41" s="81">
        <v>0</v>
      </c>
      <c r="AB41" s="79" t="s">
        <v>147</v>
      </c>
      <c r="AC41" s="81">
        <v>0</v>
      </c>
      <c r="AD41" s="81">
        <v>0</v>
      </c>
      <c r="AE41" s="79" t="s">
        <v>147</v>
      </c>
      <c r="AF41" s="81">
        <v>0</v>
      </c>
      <c r="AG41" s="81">
        <v>0</v>
      </c>
      <c r="AH41" s="79" t="s">
        <v>147</v>
      </c>
      <c r="AI41" s="81">
        <v>4</v>
      </c>
      <c r="AJ41" s="81">
        <v>2</v>
      </c>
    </row>
    <row r="42" spans="1:36" ht="13.5">
      <c r="A42" s="79" t="s">
        <v>149</v>
      </c>
      <c r="B42" s="81">
        <v>1</v>
      </c>
      <c r="C42" s="81">
        <v>0</v>
      </c>
      <c r="D42" s="79" t="s">
        <v>149</v>
      </c>
      <c r="E42" s="81">
        <v>0</v>
      </c>
      <c r="F42" s="81">
        <v>0</v>
      </c>
      <c r="G42" s="79" t="s">
        <v>149</v>
      </c>
      <c r="H42" s="81">
        <v>0</v>
      </c>
      <c r="I42" s="81">
        <v>2</v>
      </c>
      <c r="J42" s="79" t="s">
        <v>149</v>
      </c>
      <c r="K42" s="81">
        <v>0</v>
      </c>
      <c r="L42" s="81">
        <v>0</v>
      </c>
      <c r="M42" s="79" t="s">
        <v>149</v>
      </c>
      <c r="N42" s="81">
        <v>0</v>
      </c>
      <c r="O42" s="81">
        <v>1</v>
      </c>
      <c r="P42" s="79" t="s">
        <v>149</v>
      </c>
      <c r="Q42" s="81">
        <v>0</v>
      </c>
      <c r="R42" s="81">
        <v>0</v>
      </c>
      <c r="S42" s="79" t="s">
        <v>149</v>
      </c>
      <c r="T42" s="81">
        <v>0</v>
      </c>
      <c r="U42" s="81">
        <v>0</v>
      </c>
      <c r="V42" s="79" t="s">
        <v>149</v>
      </c>
      <c r="W42" s="81">
        <v>0</v>
      </c>
      <c r="X42" s="81">
        <v>0</v>
      </c>
      <c r="Y42" s="79" t="s">
        <v>149</v>
      </c>
      <c r="Z42" s="81">
        <v>0</v>
      </c>
      <c r="AA42" s="81">
        <v>0</v>
      </c>
      <c r="AB42" s="79" t="s">
        <v>149</v>
      </c>
      <c r="AC42" s="81">
        <v>1</v>
      </c>
      <c r="AD42" s="81">
        <v>0</v>
      </c>
      <c r="AE42" s="79" t="s">
        <v>149</v>
      </c>
      <c r="AF42" s="81">
        <v>0</v>
      </c>
      <c r="AG42" s="81">
        <v>0</v>
      </c>
      <c r="AH42" s="79" t="s">
        <v>149</v>
      </c>
      <c r="AI42" s="81">
        <v>1</v>
      </c>
      <c r="AJ42" s="81">
        <v>1</v>
      </c>
    </row>
    <row r="43" spans="1:36" ht="13.5">
      <c r="A43" s="79" t="s">
        <v>296</v>
      </c>
      <c r="B43" s="81">
        <v>9</v>
      </c>
      <c r="C43" s="81">
        <v>2</v>
      </c>
      <c r="D43" s="79" t="s">
        <v>296</v>
      </c>
      <c r="E43" s="81">
        <v>1</v>
      </c>
      <c r="F43" s="81">
        <v>1</v>
      </c>
      <c r="G43" s="79" t="s">
        <v>296</v>
      </c>
      <c r="H43" s="81">
        <v>1</v>
      </c>
      <c r="I43" s="81">
        <v>0</v>
      </c>
      <c r="J43" s="79" t="s">
        <v>296</v>
      </c>
      <c r="K43" s="81">
        <v>1</v>
      </c>
      <c r="L43" s="81">
        <v>0</v>
      </c>
      <c r="M43" s="79" t="s">
        <v>296</v>
      </c>
      <c r="N43" s="81">
        <v>1</v>
      </c>
      <c r="O43" s="81">
        <v>2</v>
      </c>
      <c r="P43" s="79" t="s">
        <v>296</v>
      </c>
      <c r="Q43" s="81">
        <v>3</v>
      </c>
      <c r="R43" s="81">
        <v>1</v>
      </c>
      <c r="S43" s="79" t="s">
        <v>296</v>
      </c>
      <c r="T43" s="81">
        <v>4</v>
      </c>
      <c r="U43" s="81">
        <v>0</v>
      </c>
      <c r="V43" s="79" t="s">
        <v>296</v>
      </c>
      <c r="W43" s="81">
        <v>3</v>
      </c>
      <c r="X43" s="81">
        <v>2</v>
      </c>
      <c r="Y43" s="79" t="s">
        <v>296</v>
      </c>
      <c r="Z43" s="81">
        <v>1</v>
      </c>
      <c r="AA43" s="81">
        <v>0</v>
      </c>
      <c r="AB43" s="79" t="s">
        <v>296</v>
      </c>
      <c r="AC43" s="81">
        <v>2</v>
      </c>
      <c r="AD43" s="81">
        <v>0</v>
      </c>
      <c r="AE43" s="79" t="s">
        <v>296</v>
      </c>
      <c r="AF43" s="81">
        <v>1</v>
      </c>
      <c r="AG43" s="81">
        <v>1</v>
      </c>
      <c r="AH43" s="79" t="s">
        <v>296</v>
      </c>
      <c r="AI43" s="81">
        <v>15</v>
      </c>
      <c r="AJ43" s="81">
        <v>4</v>
      </c>
    </row>
    <row r="44" spans="1:36" ht="13.5">
      <c r="A44" s="79" t="s">
        <v>133</v>
      </c>
      <c r="B44" s="81">
        <v>1</v>
      </c>
      <c r="C44" s="81">
        <v>0</v>
      </c>
      <c r="D44" s="79" t="s">
        <v>133</v>
      </c>
      <c r="E44" s="81">
        <v>0</v>
      </c>
      <c r="F44" s="81">
        <v>1</v>
      </c>
      <c r="G44" s="79" t="s">
        <v>133</v>
      </c>
      <c r="H44" s="81">
        <v>2</v>
      </c>
      <c r="I44" s="81">
        <v>0</v>
      </c>
      <c r="J44" s="79" t="s">
        <v>133</v>
      </c>
      <c r="K44" s="81">
        <v>0</v>
      </c>
      <c r="L44" s="81">
        <v>0</v>
      </c>
      <c r="M44" s="79" t="s">
        <v>133</v>
      </c>
      <c r="N44" s="81">
        <v>1</v>
      </c>
      <c r="O44" s="81">
        <v>0</v>
      </c>
      <c r="P44" s="79" t="s">
        <v>133</v>
      </c>
      <c r="Q44" s="81">
        <v>1</v>
      </c>
      <c r="R44" s="81">
        <v>1</v>
      </c>
      <c r="S44" s="79" t="s">
        <v>133</v>
      </c>
      <c r="T44" s="81">
        <v>0</v>
      </c>
      <c r="U44" s="81">
        <v>0</v>
      </c>
      <c r="V44" s="79" t="s">
        <v>133</v>
      </c>
      <c r="W44" s="81">
        <v>0</v>
      </c>
      <c r="X44" s="81">
        <v>0</v>
      </c>
      <c r="Y44" s="79" t="s">
        <v>133</v>
      </c>
      <c r="Z44" s="81">
        <v>0</v>
      </c>
      <c r="AA44" s="81">
        <v>0</v>
      </c>
      <c r="AB44" s="79" t="s">
        <v>133</v>
      </c>
      <c r="AC44" s="81">
        <v>0</v>
      </c>
      <c r="AD44" s="81">
        <v>0</v>
      </c>
      <c r="AE44" s="79" t="s">
        <v>133</v>
      </c>
      <c r="AF44" s="81">
        <v>1</v>
      </c>
      <c r="AG44" s="81">
        <v>0</v>
      </c>
      <c r="AH44" s="79" t="s">
        <v>133</v>
      </c>
      <c r="AI44" s="81">
        <v>2</v>
      </c>
      <c r="AJ44" s="81">
        <v>0</v>
      </c>
    </row>
    <row r="45" spans="1:36" ht="13.5">
      <c r="A45" s="79" t="s">
        <v>297</v>
      </c>
      <c r="B45" s="81">
        <v>0</v>
      </c>
      <c r="C45" s="81">
        <v>2</v>
      </c>
      <c r="D45" s="79" t="s">
        <v>297</v>
      </c>
      <c r="E45" s="81">
        <v>4</v>
      </c>
      <c r="F45" s="81">
        <v>0</v>
      </c>
      <c r="G45" s="79" t="s">
        <v>297</v>
      </c>
      <c r="H45" s="81">
        <v>1</v>
      </c>
      <c r="I45" s="81">
        <v>0</v>
      </c>
      <c r="J45" s="79" t="s">
        <v>297</v>
      </c>
      <c r="K45" s="81">
        <v>0</v>
      </c>
      <c r="L45" s="81">
        <v>0</v>
      </c>
      <c r="M45" s="79" t="s">
        <v>297</v>
      </c>
      <c r="N45" s="81">
        <v>0</v>
      </c>
      <c r="O45" s="81">
        <v>0</v>
      </c>
      <c r="P45" s="79" t="s">
        <v>297</v>
      </c>
      <c r="Q45" s="81">
        <v>0</v>
      </c>
      <c r="R45" s="81">
        <v>0</v>
      </c>
      <c r="S45" s="79" t="s">
        <v>297</v>
      </c>
      <c r="T45" s="81">
        <v>0</v>
      </c>
      <c r="U45" s="81">
        <v>0</v>
      </c>
      <c r="V45" s="79" t="s">
        <v>297</v>
      </c>
      <c r="W45" s="81">
        <v>0</v>
      </c>
      <c r="X45" s="81">
        <v>0</v>
      </c>
      <c r="Y45" s="79" t="s">
        <v>297</v>
      </c>
      <c r="Z45" s="81">
        <v>0</v>
      </c>
      <c r="AA45" s="81">
        <v>0</v>
      </c>
      <c r="AB45" s="79" t="s">
        <v>297</v>
      </c>
      <c r="AC45" s="81">
        <v>0</v>
      </c>
      <c r="AD45" s="81">
        <v>0</v>
      </c>
      <c r="AE45" s="79" t="s">
        <v>297</v>
      </c>
      <c r="AF45" s="81">
        <v>0</v>
      </c>
      <c r="AG45" s="81">
        <v>1</v>
      </c>
      <c r="AH45" s="79" t="s">
        <v>297</v>
      </c>
      <c r="AI45" s="81">
        <v>3</v>
      </c>
      <c r="AJ45" s="81">
        <v>1</v>
      </c>
    </row>
    <row r="46" spans="1:36" ht="13.5">
      <c r="A46" s="79" t="s">
        <v>298</v>
      </c>
      <c r="B46" s="81">
        <v>4</v>
      </c>
      <c r="C46" s="81">
        <v>4</v>
      </c>
      <c r="D46" s="79" t="s">
        <v>298</v>
      </c>
      <c r="E46" s="81">
        <v>0</v>
      </c>
      <c r="F46" s="81">
        <v>0</v>
      </c>
      <c r="G46" s="79" t="s">
        <v>298</v>
      </c>
      <c r="H46" s="81">
        <v>0</v>
      </c>
      <c r="I46" s="81">
        <v>0</v>
      </c>
      <c r="J46" s="79" t="s">
        <v>298</v>
      </c>
      <c r="K46" s="81">
        <v>0</v>
      </c>
      <c r="L46" s="81">
        <v>0</v>
      </c>
      <c r="M46" s="79" t="s">
        <v>298</v>
      </c>
      <c r="N46" s="81">
        <v>0</v>
      </c>
      <c r="O46" s="81">
        <v>1</v>
      </c>
      <c r="P46" s="79" t="s">
        <v>298</v>
      </c>
      <c r="Q46" s="81">
        <v>3</v>
      </c>
      <c r="R46" s="81">
        <v>2</v>
      </c>
      <c r="S46" s="79" t="s">
        <v>298</v>
      </c>
      <c r="T46" s="81">
        <v>2</v>
      </c>
      <c r="U46" s="81">
        <v>0</v>
      </c>
      <c r="V46" s="79" t="s">
        <v>298</v>
      </c>
      <c r="W46" s="81">
        <v>0</v>
      </c>
      <c r="X46" s="81">
        <v>0</v>
      </c>
      <c r="Y46" s="79" t="s">
        <v>298</v>
      </c>
      <c r="Z46" s="81">
        <v>0</v>
      </c>
      <c r="AA46" s="81">
        <v>0</v>
      </c>
      <c r="AB46" s="79" t="s">
        <v>298</v>
      </c>
      <c r="AC46" s="81">
        <v>1</v>
      </c>
      <c r="AD46" s="81">
        <v>0</v>
      </c>
      <c r="AE46" s="79" t="s">
        <v>298</v>
      </c>
      <c r="AF46" s="81">
        <v>0</v>
      </c>
      <c r="AG46" s="81">
        <v>0</v>
      </c>
      <c r="AH46" s="79" t="s">
        <v>298</v>
      </c>
      <c r="AI46" s="81">
        <v>3</v>
      </c>
      <c r="AJ46" s="81">
        <v>0</v>
      </c>
    </row>
    <row r="47" spans="1:36" ht="13.5">
      <c r="A47" s="79" t="s">
        <v>299</v>
      </c>
      <c r="B47" s="81">
        <v>1</v>
      </c>
      <c r="C47" s="81">
        <v>1</v>
      </c>
      <c r="D47" s="79" t="s">
        <v>299</v>
      </c>
      <c r="E47" s="81">
        <v>1</v>
      </c>
      <c r="F47" s="81">
        <v>0</v>
      </c>
      <c r="G47" s="79" t="s">
        <v>299</v>
      </c>
      <c r="H47" s="81">
        <v>0</v>
      </c>
      <c r="I47" s="81">
        <v>1</v>
      </c>
      <c r="J47" s="79" t="s">
        <v>299</v>
      </c>
      <c r="K47" s="81">
        <v>0</v>
      </c>
      <c r="L47" s="81">
        <v>1</v>
      </c>
      <c r="M47" s="79" t="s">
        <v>299</v>
      </c>
      <c r="N47" s="81">
        <v>1</v>
      </c>
      <c r="O47" s="81">
        <v>1</v>
      </c>
      <c r="P47" s="79" t="s">
        <v>299</v>
      </c>
      <c r="Q47" s="81">
        <v>0</v>
      </c>
      <c r="R47" s="81">
        <v>0</v>
      </c>
      <c r="S47" s="79" t="s">
        <v>299</v>
      </c>
      <c r="T47" s="81">
        <v>0</v>
      </c>
      <c r="U47" s="81">
        <v>0</v>
      </c>
      <c r="V47" s="79" t="s">
        <v>299</v>
      </c>
      <c r="W47" s="81">
        <v>0</v>
      </c>
      <c r="X47" s="81">
        <v>0</v>
      </c>
      <c r="Y47" s="79" t="s">
        <v>299</v>
      </c>
      <c r="Z47" s="81">
        <v>0</v>
      </c>
      <c r="AA47" s="81">
        <v>0</v>
      </c>
      <c r="AB47" s="79" t="s">
        <v>299</v>
      </c>
      <c r="AC47" s="81">
        <v>1</v>
      </c>
      <c r="AD47" s="81">
        <v>0</v>
      </c>
      <c r="AE47" s="79" t="s">
        <v>299</v>
      </c>
      <c r="AF47" s="81">
        <v>1</v>
      </c>
      <c r="AG47" s="81">
        <v>0</v>
      </c>
      <c r="AH47" s="79" t="s">
        <v>299</v>
      </c>
      <c r="AI47" s="81">
        <v>3</v>
      </c>
      <c r="AJ47" s="81">
        <v>0</v>
      </c>
    </row>
    <row r="48" spans="1:36" ht="13.5">
      <c r="A48" s="79" t="s">
        <v>300</v>
      </c>
      <c r="B48" s="81">
        <v>3</v>
      </c>
      <c r="C48" s="81">
        <v>1</v>
      </c>
      <c r="D48" s="79" t="s">
        <v>300</v>
      </c>
      <c r="E48" s="81">
        <v>0</v>
      </c>
      <c r="F48" s="81">
        <v>0</v>
      </c>
      <c r="G48" s="79" t="s">
        <v>300</v>
      </c>
      <c r="H48" s="81">
        <v>0</v>
      </c>
      <c r="I48" s="81">
        <v>0</v>
      </c>
      <c r="J48" s="79" t="s">
        <v>300</v>
      </c>
      <c r="K48" s="81">
        <v>0</v>
      </c>
      <c r="L48" s="81">
        <v>0</v>
      </c>
      <c r="M48" s="79" t="s">
        <v>300</v>
      </c>
      <c r="N48" s="81">
        <v>0</v>
      </c>
      <c r="O48" s="81">
        <v>0</v>
      </c>
      <c r="P48" s="79" t="s">
        <v>300</v>
      </c>
      <c r="Q48" s="81">
        <v>0</v>
      </c>
      <c r="R48" s="81">
        <v>0</v>
      </c>
      <c r="S48" s="79" t="s">
        <v>300</v>
      </c>
      <c r="T48" s="81">
        <v>0</v>
      </c>
      <c r="U48" s="81">
        <v>1</v>
      </c>
      <c r="V48" s="79" t="s">
        <v>300</v>
      </c>
      <c r="W48" s="81">
        <v>0</v>
      </c>
      <c r="X48" s="81">
        <v>0</v>
      </c>
      <c r="Y48" s="79" t="s">
        <v>300</v>
      </c>
      <c r="Z48" s="81">
        <v>1</v>
      </c>
      <c r="AA48" s="81">
        <v>0</v>
      </c>
      <c r="AB48" s="79" t="s">
        <v>300</v>
      </c>
      <c r="AC48" s="81">
        <v>1</v>
      </c>
      <c r="AD48" s="81">
        <v>0</v>
      </c>
      <c r="AE48" s="79" t="s">
        <v>300</v>
      </c>
      <c r="AF48" s="81">
        <v>1</v>
      </c>
      <c r="AG48" s="81">
        <v>0</v>
      </c>
      <c r="AH48" s="79" t="s">
        <v>300</v>
      </c>
      <c r="AI48" s="81">
        <v>3</v>
      </c>
      <c r="AJ48" s="81">
        <v>2</v>
      </c>
    </row>
    <row r="49" spans="1:36" ht="13.5">
      <c r="A49" s="79" t="s">
        <v>301</v>
      </c>
      <c r="B49" s="81">
        <v>1</v>
      </c>
      <c r="C49" s="81">
        <v>2</v>
      </c>
      <c r="D49" s="79" t="s">
        <v>301</v>
      </c>
      <c r="E49" s="81">
        <v>0</v>
      </c>
      <c r="F49" s="81">
        <v>0</v>
      </c>
      <c r="G49" s="79" t="s">
        <v>301</v>
      </c>
      <c r="H49" s="81">
        <v>0</v>
      </c>
      <c r="I49" s="81">
        <v>0</v>
      </c>
      <c r="J49" s="79" t="s">
        <v>301</v>
      </c>
      <c r="K49" s="81">
        <v>0</v>
      </c>
      <c r="L49" s="81">
        <v>0</v>
      </c>
      <c r="M49" s="79" t="s">
        <v>301</v>
      </c>
      <c r="N49" s="81">
        <v>2</v>
      </c>
      <c r="O49" s="81">
        <v>2</v>
      </c>
      <c r="P49" s="79" t="s">
        <v>301</v>
      </c>
      <c r="Q49" s="81">
        <v>0</v>
      </c>
      <c r="R49" s="81">
        <v>0</v>
      </c>
      <c r="S49" s="79" t="s">
        <v>301</v>
      </c>
      <c r="T49" s="81">
        <v>2</v>
      </c>
      <c r="U49" s="81">
        <v>0</v>
      </c>
      <c r="V49" s="79" t="s">
        <v>301</v>
      </c>
      <c r="W49" s="81">
        <v>0</v>
      </c>
      <c r="X49" s="81">
        <v>1</v>
      </c>
      <c r="Y49" s="79" t="s">
        <v>301</v>
      </c>
      <c r="Z49" s="81">
        <v>0</v>
      </c>
      <c r="AA49" s="81">
        <v>0</v>
      </c>
      <c r="AB49" s="79" t="s">
        <v>301</v>
      </c>
      <c r="AC49" s="81">
        <v>2</v>
      </c>
      <c r="AD49" s="81">
        <v>1</v>
      </c>
      <c r="AE49" s="79" t="s">
        <v>301</v>
      </c>
      <c r="AF49" s="81">
        <v>0</v>
      </c>
      <c r="AG49" s="81">
        <v>0</v>
      </c>
      <c r="AH49" s="79" t="s">
        <v>301</v>
      </c>
      <c r="AI49" s="81">
        <v>4</v>
      </c>
      <c r="AJ49" s="81">
        <v>7</v>
      </c>
    </row>
    <row r="50" spans="1:36" ht="13.5">
      <c r="A50" s="79" t="s">
        <v>250</v>
      </c>
      <c r="B50" s="81">
        <v>0</v>
      </c>
      <c r="C50" s="81">
        <v>2</v>
      </c>
      <c r="D50" s="79" t="s">
        <v>250</v>
      </c>
      <c r="E50" s="81">
        <v>0</v>
      </c>
      <c r="F50" s="81">
        <v>0</v>
      </c>
      <c r="G50" s="79" t="s">
        <v>250</v>
      </c>
      <c r="H50" s="81">
        <v>1</v>
      </c>
      <c r="I50" s="81">
        <v>1</v>
      </c>
      <c r="J50" s="79" t="s">
        <v>250</v>
      </c>
      <c r="K50" s="81">
        <v>0</v>
      </c>
      <c r="L50" s="81">
        <v>1</v>
      </c>
      <c r="M50" s="79" t="s">
        <v>250</v>
      </c>
      <c r="N50" s="81">
        <v>0</v>
      </c>
      <c r="O50" s="81">
        <v>3</v>
      </c>
      <c r="P50" s="79" t="s">
        <v>250</v>
      </c>
      <c r="Q50" s="81">
        <v>0</v>
      </c>
      <c r="R50" s="81">
        <v>0</v>
      </c>
      <c r="S50" s="79" t="s">
        <v>250</v>
      </c>
      <c r="T50" s="81">
        <v>0</v>
      </c>
      <c r="U50" s="81">
        <v>0</v>
      </c>
      <c r="V50" s="79" t="s">
        <v>250</v>
      </c>
      <c r="W50" s="81">
        <v>1</v>
      </c>
      <c r="X50" s="81">
        <v>2</v>
      </c>
      <c r="Y50" s="79" t="s">
        <v>250</v>
      </c>
      <c r="Z50" s="81">
        <v>0</v>
      </c>
      <c r="AA50" s="81">
        <v>0</v>
      </c>
      <c r="AB50" s="79" t="s">
        <v>250</v>
      </c>
      <c r="AC50" s="81">
        <v>0</v>
      </c>
      <c r="AD50" s="81">
        <v>0</v>
      </c>
      <c r="AE50" s="79" t="s">
        <v>250</v>
      </c>
      <c r="AF50" s="81">
        <v>0</v>
      </c>
      <c r="AG50" s="81">
        <v>1</v>
      </c>
      <c r="AH50" s="79" t="s">
        <v>250</v>
      </c>
      <c r="AI50" s="81">
        <v>2</v>
      </c>
      <c r="AJ50" s="81">
        <v>4</v>
      </c>
    </row>
    <row r="51" spans="1:36" ht="13.5">
      <c r="A51" s="79" t="s">
        <v>281</v>
      </c>
      <c r="B51" s="81">
        <v>8</v>
      </c>
      <c r="C51" s="81">
        <v>6</v>
      </c>
      <c r="D51" s="79" t="s">
        <v>281</v>
      </c>
      <c r="E51" s="81">
        <v>2</v>
      </c>
      <c r="F51" s="81">
        <v>5</v>
      </c>
      <c r="G51" s="79" t="s">
        <v>281</v>
      </c>
      <c r="H51" s="81">
        <v>3</v>
      </c>
      <c r="I51" s="81">
        <v>5</v>
      </c>
      <c r="J51" s="79" t="s">
        <v>281</v>
      </c>
      <c r="K51" s="81">
        <v>10</v>
      </c>
      <c r="L51" s="81">
        <v>10</v>
      </c>
      <c r="M51" s="79" t="s">
        <v>281</v>
      </c>
      <c r="N51" s="81">
        <v>5</v>
      </c>
      <c r="O51" s="81">
        <v>3</v>
      </c>
      <c r="P51" s="79" t="s">
        <v>281</v>
      </c>
      <c r="Q51" s="81">
        <v>5</v>
      </c>
      <c r="R51" s="81">
        <v>1</v>
      </c>
      <c r="S51" s="79" t="s">
        <v>281</v>
      </c>
      <c r="T51" s="81">
        <v>2</v>
      </c>
      <c r="U51" s="81">
        <v>1</v>
      </c>
      <c r="V51" s="79" t="s">
        <v>281</v>
      </c>
      <c r="W51" s="81">
        <v>4</v>
      </c>
      <c r="X51" s="81">
        <v>1</v>
      </c>
      <c r="Y51" s="79" t="s">
        <v>281</v>
      </c>
      <c r="Z51" s="81">
        <v>3</v>
      </c>
      <c r="AA51" s="81">
        <v>5</v>
      </c>
      <c r="AB51" s="79" t="s">
        <v>281</v>
      </c>
      <c r="AC51" s="81">
        <v>7</v>
      </c>
      <c r="AD51" s="81">
        <v>4</v>
      </c>
      <c r="AE51" s="79" t="s">
        <v>281</v>
      </c>
      <c r="AF51" s="81">
        <v>1</v>
      </c>
      <c r="AG51" s="81">
        <v>2</v>
      </c>
      <c r="AH51" s="79" t="s">
        <v>281</v>
      </c>
      <c r="AI51" s="81">
        <v>20</v>
      </c>
      <c r="AJ51" s="81">
        <v>13</v>
      </c>
    </row>
    <row r="52" spans="1:36" ht="13.5">
      <c r="A52" s="80" t="s">
        <v>254</v>
      </c>
      <c r="B52" s="81">
        <v>0</v>
      </c>
      <c r="C52" s="81">
        <v>4</v>
      </c>
      <c r="D52" s="80" t="s">
        <v>254</v>
      </c>
      <c r="E52" s="81">
        <v>0</v>
      </c>
      <c r="F52" s="81">
        <v>0</v>
      </c>
      <c r="G52" s="80" t="s">
        <v>254</v>
      </c>
      <c r="H52" s="81">
        <v>0</v>
      </c>
      <c r="I52" s="81">
        <v>0</v>
      </c>
      <c r="J52" s="80" t="s">
        <v>254</v>
      </c>
      <c r="K52" s="81">
        <v>0</v>
      </c>
      <c r="L52" s="81">
        <v>0</v>
      </c>
      <c r="M52" s="80" t="s">
        <v>254</v>
      </c>
      <c r="N52" s="81">
        <v>0</v>
      </c>
      <c r="O52" s="81">
        <v>0</v>
      </c>
      <c r="P52" s="80" t="s">
        <v>254</v>
      </c>
      <c r="Q52" s="81">
        <v>0</v>
      </c>
      <c r="R52" s="81">
        <v>0</v>
      </c>
      <c r="S52" s="80" t="s">
        <v>254</v>
      </c>
      <c r="T52" s="81">
        <v>2</v>
      </c>
      <c r="U52" s="81">
        <v>0</v>
      </c>
      <c r="V52" s="80" t="s">
        <v>254</v>
      </c>
      <c r="W52" s="81">
        <v>2</v>
      </c>
      <c r="X52" s="81">
        <v>0</v>
      </c>
      <c r="Y52" s="80" t="s">
        <v>254</v>
      </c>
      <c r="Z52" s="81">
        <v>0</v>
      </c>
      <c r="AA52" s="81">
        <v>0</v>
      </c>
      <c r="AB52" s="80" t="s">
        <v>254</v>
      </c>
      <c r="AC52" s="81">
        <v>0</v>
      </c>
      <c r="AD52" s="81">
        <v>0</v>
      </c>
      <c r="AE52" s="80" t="s">
        <v>254</v>
      </c>
      <c r="AF52" s="81">
        <v>1</v>
      </c>
      <c r="AG52" s="81">
        <v>0</v>
      </c>
      <c r="AH52" s="80" t="s">
        <v>254</v>
      </c>
      <c r="AI52" s="81">
        <v>4</v>
      </c>
      <c r="AJ52" s="81">
        <v>4</v>
      </c>
    </row>
    <row r="53" spans="1:36" ht="13.5">
      <c r="A53" s="80" t="s">
        <v>255</v>
      </c>
      <c r="B53" s="81">
        <v>0</v>
      </c>
      <c r="C53" s="81">
        <v>1</v>
      </c>
      <c r="D53" s="80" t="s">
        <v>255</v>
      </c>
      <c r="E53" s="81">
        <v>0</v>
      </c>
      <c r="F53" s="81">
        <v>0</v>
      </c>
      <c r="G53" s="80" t="s">
        <v>255</v>
      </c>
      <c r="H53" s="81">
        <v>1</v>
      </c>
      <c r="I53" s="81">
        <v>1</v>
      </c>
      <c r="J53" s="80" t="s">
        <v>255</v>
      </c>
      <c r="K53" s="81">
        <v>0</v>
      </c>
      <c r="L53" s="81">
        <v>0</v>
      </c>
      <c r="M53" s="80" t="s">
        <v>255</v>
      </c>
      <c r="N53" s="81">
        <v>0</v>
      </c>
      <c r="O53" s="81">
        <v>0</v>
      </c>
      <c r="P53" s="80" t="s">
        <v>255</v>
      </c>
      <c r="Q53" s="81">
        <v>0</v>
      </c>
      <c r="R53" s="81">
        <v>0</v>
      </c>
      <c r="S53" s="80" t="s">
        <v>255</v>
      </c>
      <c r="T53" s="81">
        <v>1</v>
      </c>
      <c r="U53" s="81">
        <v>0</v>
      </c>
      <c r="V53" s="80" t="s">
        <v>255</v>
      </c>
      <c r="W53" s="81">
        <v>0</v>
      </c>
      <c r="X53" s="81">
        <v>0</v>
      </c>
      <c r="Y53" s="80" t="s">
        <v>255</v>
      </c>
      <c r="Z53" s="81">
        <v>0</v>
      </c>
      <c r="AA53" s="81">
        <v>0</v>
      </c>
      <c r="AB53" s="80" t="s">
        <v>255</v>
      </c>
      <c r="AC53" s="81">
        <v>0</v>
      </c>
      <c r="AD53" s="81">
        <v>0</v>
      </c>
      <c r="AE53" s="80" t="s">
        <v>255</v>
      </c>
      <c r="AF53" s="81">
        <v>0</v>
      </c>
      <c r="AG53" s="81">
        <v>0</v>
      </c>
      <c r="AH53" s="80" t="s">
        <v>255</v>
      </c>
      <c r="AI53" s="81">
        <v>1</v>
      </c>
      <c r="AJ53" s="81">
        <v>1</v>
      </c>
    </row>
    <row r="54" spans="1:36" ht="13.5">
      <c r="A54" s="80" t="s">
        <v>118</v>
      </c>
      <c r="B54" s="81">
        <v>2</v>
      </c>
      <c r="C54" s="81">
        <v>0</v>
      </c>
      <c r="D54" s="80" t="s">
        <v>118</v>
      </c>
      <c r="E54" s="81">
        <v>0</v>
      </c>
      <c r="F54" s="81">
        <v>0</v>
      </c>
      <c r="G54" s="80" t="s">
        <v>118</v>
      </c>
      <c r="H54" s="81">
        <v>1</v>
      </c>
      <c r="I54" s="81">
        <v>0</v>
      </c>
      <c r="J54" s="80" t="s">
        <v>118</v>
      </c>
      <c r="K54" s="81">
        <v>0</v>
      </c>
      <c r="L54" s="81">
        <v>0</v>
      </c>
      <c r="M54" s="80" t="s">
        <v>118</v>
      </c>
      <c r="N54" s="81">
        <v>0</v>
      </c>
      <c r="O54" s="81">
        <v>0</v>
      </c>
      <c r="P54" s="80" t="s">
        <v>118</v>
      </c>
      <c r="Q54" s="81">
        <v>0</v>
      </c>
      <c r="R54" s="81">
        <v>0</v>
      </c>
      <c r="S54" s="80" t="s">
        <v>118</v>
      </c>
      <c r="T54" s="81">
        <v>0</v>
      </c>
      <c r="U54" s="81">
        <v>0</v>
      </c>
      <c r="V54" s="80" t="s">
        <v>118</v>
      </c>
      <c r="W54" s="81">
        <v>0</v>
      </c>
      <c r="X54" s="81">
        <v>0</v>
      </c>
      <c r="Y54" s="80" t="s">
        <v>118</v>
      </c>
      <c r="Z54" s="81">
        <v>0</v>
      </c>
      <c r="AA54" s="81">
        <v>1</v>
      </c>
      <c r="AB54" s="80" t="s">
        <v>118</v>
      </c>
      <c r="AC54" s="81">
        <v>0</v>
      </c>
      <c r="AD54" s="81">
        <v>0</v>
      </c>
      <c r="AE54" s="80" t="s">
        <v>118</v>
      </c>
      <c r="AF54" s="81">
        <v>0</v>
      </c>
      <c r="AG54" s="81">
        <v>0</v>
      </c>
      <c r="AH54" s="80" t="s">
        <v>118</v>
      </c>
      <c r="AI54" s="81">
        <v>2</v>
      </c>
      <c r="AJ54" s="81">
        <v>1</v>
      </c>
    </row>
    <row r="55" spans="1:36" ht="13.5">
      <c r="A55" s="80" t="s">
        <v>256</v>
      </c>
      <c r="B55" s="81">
        <v>2</v>
      </c>
      <c r="C55" s="81">
        <v>5</v>
      </c>
      <c r="D55" s="80" t="s">
        <v>256</v>
      </c>
      <c r="E55" s="81">
        <v>0</v>
      </c>
      <c r="F55" s="81">
        <v>0</v>
      </c>
      <c r="G55" s="80" t="s">
        <v>256</v>
      </c>
      <c r="H55" s="81">
        <v>0</v>
      </c>
      <c r="I55" s="81">
        <v>0</v>
      </c>
      <c r="J55" s="80" t="s">
        <v>256</v>
      </c>
      <c r="K55" s="81">
        <v>1</v>
      </c>
      <c r="L55" s="81">
        <v>1</v>
      </c>
      <c r="M55" s="80" t="s">
        <v>256</v>
      </c>
      <c r="N55" s="81">
        <v>0</v>
      </c>
      <c r="O55" s="81">
        <v>0</v>
      </c>
      <c r="P55" s="80" t="s">
        <v>256</v>
      </c>
      <c r="Q55" s="81">
        <v>0</v>
      </c>
      <c r="R55" s="81">
        <v>0</v>
      </c>
      <c r="S55" s="80" t="s">
        <v>256</v>
      </c>
      <c r="T55" s="81">
        <v>0</v>
      </c>
      <c r="U55" s="81">
        <v>0</v>
      </c>
      <c r="V55" s="80" t="s">
        <v>256</v>
      </c>
      <c r="W55" s="81">
        <v>0</v>
      </c>
      <c r="X55" s="81">
        <v>0</v>
      </c>
      <c r="Y55" s="80" t="s">
        <v>256</v>
      </c>
      <c r="Z55" s="81">
        <v>0</v>
      </c>
      <c r="AA55" s="81">
        <v>0</v>
      </c>
      <c r="AB55" s="80" t="s">
        <v>256</v>
      </c>
      <c r="AC55" s="81">
        <v>0</v>
      </c>
      <c r="AD55" s="81">
        <v>0</v>
      </c>
      <c r="AE55" s="80" t="s">
        <v>256</v>
      </c>
      <c r="AF55" s="81">
        <v>0</v>
      </c>
      <c r="AG55" s="81">
        <v>0</v>
      </c>
      <c r="AH55" s="80" t="s">
        <v>256</v>
      </c>
      <c r="AI55" s="81">
        <v>0</v>
      </c>
      <c r="AJ55" s="81">
        <v>0</v>
      </c>
    </row>
    <row r="56" spans="1:36" ht="13.5">
      <c r="A56" s="80" t="s">
        <v>257</v>
      </c>
      <c r="B56" s="81">
        <v>3</v>
      </c>
      <c r="C56" s="81">
        <v>2</v>
      </c>
      <c r="D56" s="80" t="s">
        <v>257</v>
      </c>
      <c r="E56" s="81">
        <v>0</v>
      </c>
      <c r="F56" s="81">
        <v>2</v>
      </c>
      <c r="G56" s="80" t="s">
        <v>257</v>
      </c>
      <c r="H56" s="81">
        <v>1</v>
      </c>
      <c r="I56" s="81">
        <v>0</v>
      </c>
      <c r="J56" s="80" t="s">
        <v>257</v>
      </c>
      <c r="K56" s="81">
        <v>1</v>
      </c>
      <c r="L56" s="81">
        <v>1</v>
      </c>
      <c r="M56" s="80" t="s">
        <v>257</v>
      </c>
      <c r="N56" s="81">
        <v>0</v>
      </c>
      <c r="O56" s="81">
        <v>0</v>
      </c>
      <c r="P56" s="80" t="s">
        <v>257</v>
      </c>
      <c r="Q56" s="81">
        <v>2</v>
      </c>
      <c r="R56" s="81">
        <v>0</v>
      </c>
      <c r="S56" s="80" t="s">
        <v>257</v>
      </c>
      <c r="T56" s="81">
        <v>3</v>
      </c>
      <c r="U56" s="81">
        <v>1</v>
      </c>
      <c r="V56" s="80" t="s">
        <v>257</v>
      </c>
      <c r="W56" s="81">
        <v>0</v>
      </c>
      <c r="X56" s="81">
        <v>3</v>
      </c>
      <c r="Y56" s="80" t="s">
        <v>257</v>
      </c>
      <c r="Z56" s="81">
        <v>2</v>
      </c>
      <c r="AA56" s="81">
        <v>2</v>
      </c>
      <c r="AB56" s="80" t="s">
        <v>257</v>
      </c>
      <c r="AC56" s="81">
        <v>2</v>
      </c>
      <c r="AD56" s="81">
        <v>0</v>
      </c>
      <c r="AE56" s="80" t="s">
        <v>257</v>
      </c>
      <c r="AF56" s="81">
        <v>1</v>
      </c>
      <c r="AG56" s="81">
        <v>1</v>
      </c>
      <c r="AH56" s="80" t="s">
        <v>30</v>
      </c>
      <c r="AI56" s="81">
        <v>5</v>
      </c>
      <c r="AJ56" s="81">
        <v>6</v>
      </c>
    </row>
    <row r="57" spans="1:36" ht="13.5">
      <c r="A57" s="80" t="s">
        <v>258</v>
      </c>
      <c r="B57" s="81">
        <v>6</v>
      </c>
      <c r="C57" s="81">
        <v>4</v>
      </c>
      <c r="D57" s="80" t="s">
        <v>258</v>
      </c>
      <c r="E57" s="81">
        <v>4</v>
      </c>
      <c r="F57" s="81">
        <v>2</v>
      </c>
      <c r="G57" s="80" t="s">
        <v>258</v>
      </c>
      <c r="H57" s="81">
        <v>0</v>
      </c>
      <c r="I57" s="81">
        <v>0</v>
      </c>
      <c r="J57" s="80" t="s">
        <v>258</v>
      </c>
      <c r="K57" s="81">
        <v>0</v>
      </c>
      <c r="L57" s="81">
        <v>0</v>
      </c>
      <c r="M57" s="80" t="s">
        <v>258</v>
      </c>
      <c r="N57" s="81">
        <v>1</v>
      </c>
      <c r="O57" s="81">
        <v>1</v>
      </c>
      <c r="P57" s="80" t="s">
        <v>258</v>
      </c>
      <c r="Q57" s="81">
        <v>1</v>
      </c>
      <c r="R57" s="81">
        <v>0</v>
      </c>
      <c r="S57" s="80" t="s">
        <v>258</v>
      </c>
      <c r="T57" s="81">
        <v>0</v>
      </c>
      <c r="U57" s="81">
        <v>1</v>
      </c>
      <c r="V57" s="80" t="s">
        <v>258</v>
      </c>
      <c r="W57" s="81">
        <v>0</v>
      </c>
      <c r="X57" s="81">
        <v>1</v>
      </c>
      <c r="Y57" s="80" t="s">
        <v>258</v>
      </c>
      <c r="Z57" s="81">
        <v>1</v>
      </c>
      <c r="AA57" s="81">
        <v>0</v>
      </c>
      <c r="AB57" s="80" t="s">
        <v>258</v>
      </c>
      <c r="AC57" s="81">
        <v>0</v>
      </c>
      <c r="AD57" s="81">
        <v>0</v>
      </c>
      <c r="AE57" s="80" t="s">
        <v>258</v>
      </c>
      <c r="AF57" s="81">
        <v>3</v>
      </c>
      <c r="AG57" s="81">
        <v>0</v>
      </c>
      <c r="AH57" s="80" t="s">
        <v>258</v>
      </c>
      <c r="AI57" s="81">
        <v>4</v>
      </c>
      <c r="AJ57" s="81">
        <v>7</v>
      </c>
    </row>
    <row r="58" spans="1:36" ht="13.5">
      <c r="A58" s="80" t="s">
        <v>238</v>
      </c>
      <c r="B58" s="81">
        <v>1</v>
      </c>
      <c r="C58" s="81">
        <v>1</v>
      </c>
      <c r="D58" s="80" t="s">
        <v>238</v>
      </c>
      <c r="E58" s="81">
        <v>0</v>
      </c>
      <c r="F58" s="81">
        <v>0</v>
      </c>
      <c r="G58" s="80" t="s">
        <v>238</v>
      </c>
      <c r="H58" s="81">
        <v>0</v>
      </c>
      <c r="I58" s="81">
        <v>0</v>
      </c>
      <c r="J58" s="80" t="s">
        <v>238</v>
      </c>
      <c r="K58" s="81">
        <v>0</v>
      </c>
      <c r="L58" s="81">
        <v>0</v>
      </c>
      <c r="M58" s="80" t="s">
        <v>238</v>
      </c>
      <c r="N58" s="81">
        <v>0</v>
      </c>
      <c r="O58" s="81">
        <v>0</v>
      </c>
      <c r="P58" s="80" t="s">
        <v>238</v>
      </c>
      <c r="Q58" s="81">
        <v>1</v>
      </c>
      <c r="R58" s="81">
        <v>0</v>
      </c>
      <c r="S58" s="80" t="s">
        <v>238</v>
      </c>
      <c r="T58" s="81">
        <v>0</v>
      </c>
      <c r="U58" s="81">
        <v>0</v>
      </c>
      <c r="V58" s="80" t="s">
        <v>238</v>
      </c>
      <c r="W58" s="81">
        <v>0</v>
      </c>
      <c r="X58" s="81">
        <v>0</v>
      </c>
      <c r="Y58" s="80" t="s">
        <v>238</v>
      </c>
      <c r="Z58" s="81">
        <v>0</v>
      </c>
      <c r="AA58" s="81">
        <v>0</v>
      </c>
      <c r="AB58" s="80" t="s">
        <v>238</v>
      </c>
      <c r="AC58" s="81">
        <v>0</v>
      </c>
      <c r="AD58" s="81">
        <v>0</v>
      </c>
      <c r="AE58" s="80" t="s">
        <v>238</v>
      </c>
      <c r="AF58" s="81">
        <v>0</v>
      </c>
      <c r="AG58" s="81">
        <v>0</v>
      </c>
      <c r="AH58" s="80" t="s">
        <v>238</v>
      </c>
      <c r="AI58" s="81">
        <v>1</v>
      </c>
      <c r="AJ58" s="81">
        <v>0</v>
      </c>
    </row>
    <row r="59" spans="1:36" ht="13.5">
      <c r="A59" s="80" t="s">
        <v>120</v>
      </c>
      <c r="B59" s="81">
        <v>2</v>
      </c>
      <c r="C59" s="81">
        <v>1</v>
      </c>
      <c r="D59" s="80" t="s">
        <v>120</v>
      </c>
      <c r="E59" s="81">
        <v>4</v>
      </c>
      <c r="F59" s="81">
        <v>2</v>
      </c>
      <c r="G59" s="80" t="s">
        <v>120</v>
      </c>
      <c r="H59" s="81">
        <v>0</v>
      </c>
      <c r="I59" s="81">
        <v>0</v>
      </c>
      <c r="J59" s="80" t="s">
        <v>120</v>
      </c>
      <c r="K59" s="81">
        <v>1</v>
      </c>
      <c r="L59" s="81">
        <v>0</v>
      </c>
      <c r="M59" s="80" t="s">
        <v>120</v>
      </c>
      <c r="N59" s="81">
        <v>3</v>
      </c>
      <c r="O59" s="81">
        <v>0</v>
      </c>
      <c r="P59" s="80" t="s">
        <v>120</v>
      </c>
      <c r="Q59" s="81">
        <v>1</v>
      </c>
      <c r="R59" s="81">
        <v>0</v>
      </c>
      <c r="S59" s="80" t="s">
        <v>120</v>
      </c>
      <c r="T59" s="81">
        <v>1</v>
      </c>
      <c r="U59" s="81">
        <v>3</v>
      </c>
      <c r="V59" s="80" t="s">
        <v>120</v>
      </c>
      <c r="W59" s="81">
        <v>0</v>
      </c>
      <c r="X59" s="81">
        <v>0</v>
      </c>
      <c r="Y59" s="80" t="s">
        <v>120</v>
      </c>
      <c r="Z59" s="81">
        <v>0</v>
      </c>
      <c r="AA59" s="81">
        <v>0</v>
      </c>
      <c r="AB59" s="80" t="s">
        <v>120</v>
      </c>
      <c r="AC59" s="81">
        <v>0</v>
      </c>
      <c r="AD59" s="81">
        <v>1</v>
      </c>
      <c r="AE59" s="80" t="s">
        <v>120</v>
      </c>
      <c r="AF59" s="81">
        <v>0</v>
      </c>
      <c r="AG59" s="81">
        <v>0</v>
      </c>
      <c r="AH59" s="80" t="s">
        <v>120</v>
      </c>
      <c r="AI59" s="81">
        <v>8</v>
      </c>
      <c r="AJ59" s="81">
        <v>8</v>
      </c>
    </row>
    <row r="60" spans="1:36" ht="13.5">
      <c r="A60" s="80" t="s">
        <v>121</v>
      </c>
      <c r="B60" s="81">
        <v>22</v>
      </c>
      <c r="C60" s="81">
        <v>13</v>
      </c>
      <c r="D60" s="80" t="s">
        <v>121</v>
      </c>
      <c r="E60" s="81">
        <v>14</v>
      </c>
      <c r="F60" s="81">
        <v>11</v>
      </c>
      <c r="G60" s="80" t="s">
        <v>121</v>
      </c>
      <c r="H60" s="81">
        <v>9</v>
      </c>
      <c r="I60" s="81">
        <v>7</v>
      </c>
      <c r="J60" s="80" t="s">
        <v>121</v>
      </c>
      <c r="K60" s="81">
        <v>5</v>
      </c>
      <c r="L60" s="81">
        <v>9</v>
      </c>
      <c r="M60" s="80" t="s">
        <v>121</v>
      </c>
      <c r="N60" s="81">
        <v>13</v>
      </c>
      <c r="O60" s="81">
        <v>13</v>
      </c>
      <c r="P60" s="80" t="s">
        <v>121</v>
      </c>
      <c r="Q60" s="81">
        <v>9</v>
      </c>
      <c r="R60" s="81">
        <v>17</v>
      </c>
      <c r="S60" s="80" t="s">
        <v>121</v>
      </c>
      <c r="T60" s="81">
        <v>12</v>
      </c>
      <c r="U60" s="81">
        <v>13</v>
      </c>
      <c r="V60" s="80" t="s">
        <v>121</v>
      </c>
      <c r="W60" s="81">
        <v>8</v>
      </c>
      <c r="X60" s="81">
        <v>8</v>
      </c>
      <c r="Y60" s="80" t="s">
        <v>121</v>
      </c>
      <c r="Z60" s="81">
        <v>12</v>
      </c>
      <c r="AA60" s="81">
        <v>13</v>
      </c>
      <c r="AB60" s="80" t="s">
        <v>121</v>
      </c>
      <c r="AC60" s="81">
        <v>10</v>
      </c>
      <c r="AD60" s="81">
        <v>13</v>
      </c>
      <c r="AE60" s="80" t="s">
        <v>121</v>
      </c>
      <c r="AF60" s="81">
        <v>12</v>
      </c>
      <c r="AG60" s="81">
        <v>13</v>
      </c>
      <c r="AH60" s="80" t="s">
        <v>121</v>
      </c>
      <c r="AI60" s="81">
        <v>27</v>
      </c>
      <c r="AJ60" s="81">
        <v>34</v>
      </c>
    </row>
    <row r="61" spans="1:36" ht="13.5">
      <c r="A61" s="80" t="s">
        <v>85</v>
      </c>
      <c r="B61" s="81">
        <v>3</v>
      </c>
      <c r="C61" s="81">
        <v>5</v>
      </c>
      <c r="D61" s="80" t="s">
        <v>85</v>
      </c>
      <c r="E61" s="81">
        <v>2</v>
      </c>
      <c r="F61" s="81">
        <v>4</v>
      </c>
      <c r="G61" s="80" t="s">
        <v>85</v>
      </c>
      <c r="H61" s="81">
        <v>6</v>
      </c>
      <c r="I61" s="81">
        <v>6</v>
      </c>
      <c r="J61" s="80" t="s">
        <v>85</v>
      </c>
      <c r="K61" s="81">
        <v>4</v>
      </c>
      <c r="L61" s="81">
        <v>7</v>
      </c>
      <c r="M61" s="80" t="s">
        <v>85</v>
      </c>
      <c r="N61" s="81">
        <v>3</v>
      </c>
      <c r="O61" s="81">
        <v>4</v>
      </c>
      <c r="P61" s="80" t="s">
        <v>85</v>
      </c>
      <c r="Q61" s="81">
        <v>4</v>
      </c>
      <c r="R61" s="81">
        <v>2</v>
      </c>
      <c r="S61" s="80" t="s">
        <v>85</v>
      </c>
      <c r="T61" s="81">
        <v>9</v>
      </c>
      <c r="U61" s="81">
        <v>9</v>
      </c>
      <c r="V61" s="80" t="s">
        <v>85</v>
      </c>
      <c r="W61" s="81">
        <v>7</v>
      </c>
      <c r="X61" s="81">
        <v>14</v>
      </c>
      <c r="Y61" s="80" t="s">
        <v>85</v>
      </c>
      <c r="Z61" s="81">
        <v>1</v>
      </c>
      <c r="AA61" s="81">
        <v>0</v>
      </c>
      <c r="AB61" s="80" t="s">
        <v>85</v>
      </c>
      <c r="AC61" s="81">
        <v>2</v>
      </c>
      <c r="AD61" s="81">
        <v>1</v>
      </c>
      <c r="AE61" s="80" t="s">
        <v>85</v>
      </c>
      <c r="AF61" s="81">
        <v>3</v>
      </c>
      <c r="AG61" s="81">
        <v>2</v>
      </c>
      <c r="AH61" s="80" t="s">
        <v>85</v>
      </c>
      <c r="AI61" s="81">
        <v>23</v>
      </c>
      <c r="AJ61" s="81">
        <v>31</v>
      </c>
    </row>
    <row r="62" spans="1:36" ht="13.5">
      <c r="A62" s="80" t="s">
        <v>122</v>
      </c>
      <c r="B62" s="81">
        <v>7</v>
      </c>
      <c r="C62" s="81">
        <v>3</v>
      </c>
      <c r="D62" s="80" t="s">
        <v>122</v>
      </c>
      <c r="E62" s="81">
        <v>1</v>
      </c>
      <c r="F62" s="81">
        <v>1</v>
      </c>
      <c r="G62" s="80" t="s">
        <v>122</v>
      </c>
      <c r="H62" s="81">
        <v>0</v>
      </c>
      <c r="I62" s="81">
        <v>0</v>
      </c>
      <c r="J62" s="80" t="s">
        <v>122</v>
      </c>
      <c r="K62" s="81">
        <v>2</v>
      </c>
      <c r="L62" s="81">
        <v>3</v>
      </c>
      <c r="M62" s="80" t="s">
        <v>122</v>
      </c>
      <c r="N62" s="81">
        <v>0</v>
      </c>
      <c r="O62" s="81">
        <v>0</v>
      </c>
      <c r="P62" s="80" t="s">
        <v>122</v>
      </c>
      <c r="Q62" s="81">
        <v>2</v>
      </c>
      <c r="R62" s="81">
        <v>1</v>
      </c>
      <c r="S62" s="80" t="s">
        <v>122</v>
      </c>
      <c r="T62" s="81">
        <v>0</v>
      </c>
      <c r="U62" s="81">
        <v>1</v>
      </c>
      <c r="V62" s="80" t="s">
        <v>122</v>
      </c>
      <c r="W62" s="81">
        <v>1</v>
      </c>
      <c r="X62" s="81">
        <v>3</v>
      </c>
      <c r="Y62" s="80" t="s">
        <v>122</v>
      </c>
      <c r="Z62" s="81">
        <v>0</v>
      </c>
      <c r="AA62" s="81">
        <v>0</v>
      </c>
      <c r="AB62" s="80" t="s">
        <v>122</v>
      </c>
      <c r="AC62" s="81">
        <v>5</v>
      </c>
      <c r="AD62" s="81">
        <v>3</v>
      </c>
      <c r="AE62" s="80" t="s">
        <v>122</v>
      </c>
      <c r="AF62" s="81">
        <v>0</v>
      </c>
      <c r="AG62" s="81">
        <v>0</v>
      </c>
      <c r="AH62" s="80" t="s">
        <v>122</v>
      </c>
      <c r="AI62" s="81">
        <v>3</v>
      </c>
      <c r="AJ62" s="81">
        <v>2</v>
      </c>
    </row>
    <row r="63" spans="1:36" ht="13.5">
      <c r="A63" s="80" t="s">
        <v>123</v>
      </c>
      <c r="B63" s="81">
        <v>3</v>
      </c>
      <c r="C63" s="81">
        <v>3</v>
      </c>
      <c r="D63" s="80" t="s">
        <v>123</v>
      </c>
      <c r="E63" s="81">
        <v>0</v>
      </c>
      <c r="F63" s="81">
        <v>1</v>
      </c>
      <c r="G63" s="80" t="s">
        <v>123</v>
      </c>
      <c r="H63" s="81">
        <v>0</v>
      </c>
      <c r="I63" s="81">
        <v>0</v>
      </c>
      <c r="J63" s="80" t="s">
        <v>123</v>
      </c>
      <c r="K63" s="81">
        <v>2</v>
      </c>
      <c r="L63" s="81">
        <v>0</v>
      </c>
      <c r="M63" s="80" t="s">
        <v>123</v>
      </c>
      <c r="N63" s="81">
        <v>1</v>
      </c>
      <c r="O63" s="81">
        <v>0</v>
      </c>
      <c r="P63" s="80" t="s">
        <v>123</v>
      </c>
      <c r="Q63" s="81">
        <v>1</v>
      </c>
      <c r="R63" s="81">
        <v>0</v>
      </c>
      <c r="S63" s="80" t="s">
        <v>123</v>
      </c>
      <c r="T63" s="81">
        <v>0</v>
      </c>
      <c r="U63" s="81">
        <v>0</v>
      </c>
      <c r="V63" s="80" t="s">
        <v>123</v>
      </c>
      <c r="W63" s="81">
        <v>1</v>
      </c>
      <c r="X63" s="81">
        <v>3</v>
      </c>
      <c r="Y63" s="80" t="s">
        <v>123</v>
      </c>
      <c r="Z63" s="81">
        <v>1</v>
      </c>
      <c r="AA63" s="81">
        <v>0</v>
      </c>
      <c r="AB63" s="80" t="s">
        <v>123</v>
      </c>
      <c r="AC63" s="81">
        <v>0</v>
      </c>
      <c r="AD63" s="81">
        <v>0</v>
      </c>
      <c r="AE63" s="80" t="s">
        <v>123</v>
      </c>
      <c r="AF63" s="81">
        <v>0</v>
      </c>
      <c r="AG63" s="81">
        <v>0</v>
      </c>
      <c r="AH63" s="80" t="s">
        <v>123</v>
      </c>
      <c r="AI63" s="81">
        <v>4</v>
      </c>
      <c r="AJ63" s="81">
        <v>0</v>
      </c>
    </row>
    <row r="64" spans="1:36" ht="13.5">
      <c r="A64" s="80" t="s">
        <v>124</v>
      </c>
      <c r="B64" s="81">
        <v>0</v>
      </c>
      <c r="C64" s="81">
        <v>0</v>
      </c>
      <c r="D64" s="80" t="s">
        <v>124</v>
      </c>
      <c r="E64" s="81">
        <v>0</v>
      </c>
      <c r="F64" s="81">
        <v>0</v>
      </c>
      <c r="G64" s="80" t="s">
        <v>124</v>
      </c>
      <c r="H64" s="81">
        <v>1</v>
      </c>
      <c r="I64" s="81">
        <v>0</v>
      </c>
      <c r="J64" s="80" t="s">
        <v>124</v>
      </c>
      <c r="K64" s="81">
        <v>0</v>
      </c>
      <c r="L64" s="81">
        <v>0</v>
      </c>
      <c r="M64" s="80" t="s">
        <v>124</v>
      </c>
      <c r="N64" s="81">
        <v>0</v>
      </c>
      <c r="O64" s="81">
        <v>0</v>
      </c>
      <c r="P64" s="80" t="s">
        <v>124</v>
      </c>
      <c r="Q64" s="81">
        <v>0</v>
      </c>
      <c r="R64" s="81">
        <v>0</v>
      </c>
      <c r="S64" s="80" t="s">
        <v>124</v>
      </c>
      <c r="T64" s="81">
        <v>1</v>
      </c>
      <c r="U64" s="81">
        <v>0</v>
      </c>
      <c r="V64" s="80" t="s">
        <v>124</v>
      </c>
      <c r="W64" s="81">
        <v>1</v>
      </c>
      <c r="X64" s="81">
        <v>0</v>
      </c>
      <c r="Y64" s="80" t="s">
        <v>124</v>
      </c>
      <c r="Z64" s="81">
        <v>0</v>
      </c>
      <c r="AA64" s="81">
        <v>0</v>
      </c>
      <c r="AB64" s="80" t="s">
        <v>124</v>
      </c>
      <c r="AC64" s="81">
        <v>0</v>
      </c>
      <c r="AD64" s="81">
        <v>0</v>
      </c>
      <c r="AE64" s="80" t="s">
        <v>124</v>
      </c>
      <c r="AF64" s="81">
        <v>0</v>
      </c>
      <c r="AG64" s="81">
        <v>0</v>
      </c>
      <c r="AH64" s="80" t="s">
        <v>124</v>
      </c>
      <c r="AI64" s="81">
        <v>1</v>
      </c>
      <c r="AJ64" s="81">
        <v>1</v>
      </c>
    </row>
    <row r="65" spans="1:36" ht="13.5">
      <c r="A65" s="80" t="s">
        <v>125</v>
      </c>
      <c r="B65" s="81">
        <v>4</v>
      </c>
      <c r="C65" s="81">
        <v>1</v>
      </c>
      <c r="D65" s="80" t="s">
        <v>125</v>
      </c>
      <c r="E65" s="81">
        <v>1</v>
      </c>
      <c r="F65" s="81">
        <v>1</v>
      </c>
      <c r="G65" s="80" t="s">
        <v>125</v>
      </c>
      <c r="H65" s="81">
        <v>0</v>
      </c>
      <c r="I65" s="81">
        <v>0</v>
      </c>
      <c r="J65" s="80" t="s">
        <v>125</v>
      </c>
      <c r="K65" s="81">
        <v>0</v>
      </c>
      <c r="L65" s="81">
        <v>0</v>
      </c>
      <c r="M65" s="80" t="s">
        <v>125</v>
      </c>
      <c r="N65" s="81">
        <v>1</v>
      </c>
      <c r="O65" s="81">
        <v>2</v>
      </c>
      <c r="P65" s="80" t="s">
        <v>125</v>
      </c>
      <c r="Q65" s="81">
        <v>0</v>
      </c>
      <c r="R65" s="81">
        <v>0</v>
      </c>
      <c r="S65" s="80" t="s">
        <v>125</v>
      </c>
      <c r="T65" s="81">
        <v>0</v>
      </c>
      <c r="U65" s="81">
        <v>0</v>
      </c>
      <c r="V65" s="80" t="s">
        <v>125</v>
      </c>
      <c r="W65" s="81">
        <v>0</v>
      </c>
      <c r="X65" s="81">
        <v>1</v>
      </c>
      <c r="Y65" s="80" t="s">
        <v>125</v>
      </c>
      <c r="Z65" s="81">
        <v>0</v>
      </c>
      <c r="AA65" s="81">
        <v>0</v>
      </c>
      <c r="AB65" s="80" t="s">
        <v>125</v>
      </c>
      <c r="AC65" s="81">
        <v>1</v>
      </c>
      <c r="AD65" s="81">
        <v>0</v>
      </c>
      <c r="AE65" s="80" t="s">
        <v>125</v>
      </c>
      <c r="AF65" s="81">
        <v>0</v>
      </c>
      <c r="AG65" s="81">
        <v>0</v>
      </c>
      <c r="AH65" s="80" t="s">
        <v>125</v>
      </c>
      <c r="AI65" s="81">
        <v>7</v>
      </c>
      <c r="AJ65" s="81">
        <v>2</v>
      </c>
    </row>
    <row r="66" spans="2:36" ht="13.5">
      <c r="B66" s="84">
        <f>SUM(B52:B65)</f>
        <v>55</v>
      </c>
      <c r="C66" s="84">
        <f>SUM(C52:C65)</f>
        <v>43</v>
      </c>
      <c r="E66" s="84">
        <f>SUM(E52:E65)</f>
        <v>26</v>
      </c>
      <c r="F66" s="84">
        <f>SUM(F52:F65)</f>
        <v>24</v>
      </c>
      <c r="H66" s="84">
        <f>SUM(H52:H65)</f>
        <v>19</v>
      </c>
      <c r="I66" s="84">
        <f>SUM(I52:I65)</f>
        <v>14</v>
      </c>
      <c r="K66" s="84">
        <f>SUM(K52:K65)</f>
        <v>16</v>
      </c>
      <c r="L66" s="84">
        <f>SUM(L52:L65)</f>
        <v>21</v>
      </c>
      <c r="N66" s="84">
        <f>SUM(N52:N65)</f>
        <v>22</v>
      </c>
      <c r="O66" s="84">
        <f>SUM(O52:O65)</f>
        <v>20</v>
      </c>
      <c r="Q66" s="84">
        <f>SUM(Q52:Q65)</f>
        <v>21</v>
      </c>
      <c r="R66" s="84">
        <f>SUM(R52:R65)</f>
        <v>20</v>
      </c>
      <c r="T66" s="84">
        <f>SUM(T52:T65)</f>
        <v>29</v>
      </c>
      <c r="U66" s="84">
        <f>SUM(U52:U65)</f>
        <v>28</v>
      </c>
      <c r="W66" s="84">
        <f>SUM(W52:W65)</f>
        <v>20</v>
      </c>
      <c r="X66" s="84">
        <f>SUM(X52:X65)</f>
        <v>33</v>
      </c>
      <c r="Z66" s="84">
        <f>SUM(Z52:Z65)</f>
        <v>17</v>
      </c>
      <c r="AA66" s="84">
        <f>SUM(AA52:AA65)</f>
        <v>16</v>
      </c>
      <c r="AC66" s="84">
        <f>SUM(AC52:AC65)</f>
        <v>20</v>
      </c>
      <c r="AD66" s="84">
        <f>SUM(AD52:AD65)</f>
        <v>18</v>
      </c>
      <c r="AF66" s="84">
        <f>SUM(AF52:AF65)</f>
        <v>20</v>
      </c>
      <c r="AG66" s="84">
        <f>SUM(AG52:AG65)</f>
        <v>16</v>
      </c>
      <c r="AI66" s="84">
        <f>SUM(AI52:AI65)</f>
        <v>90</v>
      </c>
      <c r="AJ66" s="84">
        <f>SUM(AJ52:AJ65)</f>
        <v>97</v>
      </c>
    </row>
  </sheetData>
  <mergeCells count="36">
    <mergeCell ref="AE1:AG1"/>
    <mergeCell ref="AE2:AE3"/>
    <mergeCell ref="AF2:AG2"/>
    <mergeCell ref="AH1:AJ1"/>
    <mergeCell ref="AH2:AH3"/>
    <mergeCell ref="AI2:AJ2"/>
    <mergeCell ref="Y1:AA1"/>
    <mergeCell ref="AB1:AD1"/>
    <mergeCell ref="Y2:Y3"/>
    <mergeCell ref="Z2:AA2"/>
    <mergeCell ref="AB2:AB3"/>
    <mergeCell ref="AC2:AD2"/>
    <mergeCell ref="S1:U1"/>
    <mergeCell ref="V1:X1"/>
    <mergeCell ref="S2:S3"/>
    <mergeCell ref="T2:U2"/>
    <mergeCell ref="V2:V3"/>
    <mergeCell ref="W2:X2"/>
    <mergeCell ref="M1:O1"/>
    <mergeCell ref="P1:R1"/>
    <mergeCell ref="M2:M3"/>
    <mergeCell ref="N2:O2"/>
    <mergeCell ref="P2:P3"/>
    <mergeCell ref="Q2:R2"/>
    <mergeCell ref="G1:I1"/>
    <mergeCell ref="J1:L1"/>
    <mergeCell ref="G2:G3"/>
    <mergeCell ref="H2:I2"/>
    <mergeCell ref="J2:J3"/>
    <mergeCell ref="K2:L2"/>
    <mergeCell ref="B2:C2"/>
    <mergeCell ref="A2:A3"/>
    <mergeCell ref="A1:C1"/>
    <mergeCell ref="D1:F1"/>
    <mergeCell ref="D2:D3"/>
    <mergeCell ref="E2:F2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AJ72"/>
  <sheetViews>
    <sheetView workbookViewId="0" topLeftCell="A36">
      <selection activeCell="AM107" sqref="AM107"/>
    </sheetView>
  </sheetViews>
  <sheetFormatPr defaultColWidth="9.00390625" defaultRowHeight="13.5"/>
  <cols>
    <col min="1" max="1" width="10.00390625" style="0" customWidth="1"/>
    <col min="2" max="3" width="3.50390625" style="82" bestFit="1" customWidth="1"/>
    <col min="4" max="4" width="9.875" style="0" customWidth="1"/>
    <col min="5" max="6" width="3.50390625" style="82" bestFit="1" customWidth="1"/>
    <col min="7" max="7" width="9.75390625" style="0" customWidth="1"/>
    <col min="8" max="9" width="3.50390625" style="82" bestFit="1" customWidth="1"/>
    <col min="10" max="10" width="10.125" style="0" customWidth="1"/>
    <col min="11" max="12" width="3.50390625" style="82" bestFit="1" customWidth="1"/>
    <col min="13" max="13" width="10.25390625" style="0" customWidth="1"/>
    <col min="14" max="14" width="4.50390625" style="82" bestFit="1" customWidth="1"/>
    <col min="15" max="15" width="3.50390625" style="82" bestFit="1" customWidth="1"/>
    <col min="16" max="16" width="9.75390625" style="0" customWidth="1"/>
    <col min="17" max="18" width="3.50390625" style="82" bestFit="1" customWidth="1"/>
    <col min="19" max="19" width="10.125" style="0" customWidth="1"/>
    <col min="20" max="21" width="3.50390625" style="82" bestFit="1" customWidth="1"/>
    <col min="22" max="22" width="9.75390625" style="0" customWidth="1"/>
    <col min="23" max="24" width="3.50390625" style="82" bestFit="1" customWidth="1"/>
    <col min="25" max="25" width="9.875" style="0" customWidth="1"/>
    <col min="26" max="27" width="3.50390625" style="82" bestFit="1" customWidth="1"/>
    <col min="28" max="28" width="10.375" style="0" customWidth="1"/>
    <col min="29" max="30" width="3.50390625" style="82" bestFit="1" customWidth="1"/>
    <col min="31" max="31" width="10.125" style="0" customWidth="1"/>
    <col min="32" max="32" width="3.50390625" style="82" customWidth="1"/>
    <col min="33" max="33" width="3.50390625" style="82" bestFit="1" customWidth="1"/>
    <col min="34" max="34" width="9.75390625" style="0" customWidth="1"/>
    <col min="35" max="36" width="4.50390625" style="82" bestFit="1" customWidth="1"/>
  </cols>
  <sheetData>
    <row r="1" spans="1:36" ht="13.5">
      <c r="A1" s="122" t="s">
        <v>349</v>
      </c>
      <c r="B1" s="123"/>
      <c r="C1" s="112"/>
      <c r="D1" s="122" t="s">
        <v>350</v>
      </c>
      <c r="E1" s="123"/>
      <c r="F1" s="112"/>
      <c r="G1" s="122" t="s">
        <v>351</v>
      </c>
      <c r="H1" s="123"/>
      <c r="I1" s="112"/>
      <c r="J1" s="122" t="s">
        <v>352</v>
      </c>
      <c r="K1" s="123"/>
      <c r="L1" s="112"/>
      <c r="M1" s="122" t="s">
        <v>353</v>
      </c>
      <c r="N1" s="123"/>
      <c r="O1" s="112"/>
      <c r="P1" s="122" t="s">
        <v>354</v>
      </c>
      <c r="Q1" s="123"/>
      <c r="R1" s="112"/>
      <c r="S1" s="114" t="s">
        <v>355</v>
      </c>
      <c r="T1" s="115"/>
      <c r="U1" s="116"/>
      <c r="V1" s="114" t="s">
        <v>356</v>
      </c>
      <c r="W1" s="115"/>
      <c r="X1" s="116"/>
      <c r="Y1" s="122" t="s">
        <v>357</v>
      </c>
      <c r="Z1" s="123"/>
      <c r="AA1" s="112"/>
      <c r="AB1" s="122" t="s">
        <v>358</v>
      </c>
      <c r="AC1" s="123"/>
      <c r="AD1" s="112"/>
      <c r="AE1" s="122" t="s">
        <v>359</v>
      </c>
      <c r="AF1" s="123"/>
      <c r="AG1" s="112"/>
      <c r="AH1" s="122" t="s">
        <v>360</v>
      </c>
      <c r="AI1" s="123"/>
      <c r="AJ1" s="112"/>
    </row>
    <row r="2" spans="1:36" ht="13.5">
      <c r="A2" s="127" t="s">
        <v>25</v>
      </c>
      <c r="B2" s="113" t="s">
        <v>268</v>
      </c>
      <c r="C2" s="113"/>
      <c r="D2" s="127" t="s">
        <v>25</v>
      </c>
      <c r="E2" s="113" t="s">
        <v>268</v>
      </c>
      <c r="F2" s="113"/>
      <c r="G2" s="127" t="s">
        <v>25</v>
      </c>
      <c r="H2" s="113" t="s">
        <v>268</v>
      </c>
      <c r="I2" s="113"/>
      <c r="J2" s="127" t="s">
        <v>25</v>
      </c>
      <c r="K2" s="113" t="s">
        <v>268</v>
      </c>
      <c r="L2" s="113"/>
      <c r="M2" s="127" t="s">
        <v>25</v>
      </c>
      <c r="N2" s="113" t="s">
        <v>268</v>
      </c>
      <c r="O2" s="113"/>
      <c r="P2" s="127" t="s">
        <v>25</v>
      </c>
      <c r="Q2" s="113" t="s">
        <v>268</v>
      </c>
      <c r="R2" s="113"/>
      <c r="S2" s="127" t="s">
        <v>25</v>
      </c>
      <c r="T2" s="113" t="s">
        <v>268</v>
      </c>
      <c r="U2" s="113"/>
      <c r="V2" s="127" t="s">
        <v>25</v>
      </c>
      <c r="W2" s="113" t="s">
        <v>268</v>
      </c>
      <c r="X2" s="113"/>
      <c r="Y2" s="127" t="s">
        <v>25</v>
      </c>
      <c r="Z2" s="113" t="s">
        <v>268</v>
      </c>
      <c r="AA2" s="113"/>
      <c r="AB2" s="127" t="s">
        <v>25</v>
      </c>
      <c r="AC2" s="113" t="s">
        <v>268</v>
      </c>
      <c r="AD2" s="113"/>
      <c r="AE2" s="127" t="s">
        <v>25</v>
      </c>
      <c r="AF2" s="113" t="s">
        <v>268</v>
      </c>
      <c r="AG2" s="113"/>
      <c r="AH2" s="127" t="s">
        <v>25</v>
      </c>
      <c r="AI2" s="113" t="s">
        <v>268</v>
      </c>
      <c r="AJ2" s="113"/>
    </row>
    <row r="3" spans="1:36" ht="13.5">
      <c r="A3" s="127"/>
      <c r="B3" s="77" t="s">
        <v>244</v>
      </c>
      <c r="C3" s="77" t="s">
        <v>245</v>
      </c>
      <c r="D3" s="127"/>
      <c r="E3" s="77" t="s">
        <v>244</v>
      </c>
      <c r="F3" s="77" t="s">
        <v>245</v>
      </c>
      <c r="G3" s="127"/>
      <c r="H3" s="77" t="s">
        <v>244</v>
      </c>
      <c r="I3" s="77" t="s">
        <v>245</v>
      </c>
      <c r="J3" s="127"/>
      <c r="K3" s="77" t="s">
        <v>244</v>
      </c>
      <c r="L3" s="77" t="s">
        <v>245</v>
      </c>
      <c r="M3" s="127"/>
      <c r="N3" s="77" t="s">
        <v>244</v>
      </c>
      <c r="O3" s="77" t="s">
        <v>245</v>
      </c>
      <c r="P3" s="127"/>
      <c r="Q3" s="77" t="s">
        <v>244</v>
      </c>
      <c r="R3" s="77" t="s">
        <v>245</v>
      </c>
      <c r="S3" s="127"/>
      <c r="T3" s="77" t="s">
        <v>244</v>
      </c>
      <c r="U3" s="77" t="s">
        <v>245</v>
      </c>
      <c r="V3" s="127"/>
      <c r="W3" s="77" t="s">
        <v>244</v>
      </c>
      <c r="X3" s="77" t="s">
        <v>245</v>
      </c>
      <c r="Y3" s="127"/>
      <c r="Z3" s="77" t="s">
        <v>244</v>
      </c>
      <c r="AA3" s="77" t="s">
        <v>245</v>
      </c>
      <c r="AB3" s="127"/>
      <c r="AC3" s="77" t="s">
        <v>244</v>
      </c>
      <c r="AD3" s="77" t="s">
        <v>245</v>
      </c>
      <c r="AE3" s="127"/>
      <c r="AF3" s="77" t="s">
        <v>244</v>
      </c>
      <c r="AG3" s="77" t="s">
        <v>245</v>
      </c>
      <c r="AH3" s="127"/>
      <c r="AI3" s="77" t="s">
        <v>244</v>
      </c>
      <c r="AJ3" s="77" t="s">
        <v>245</v>
      </c>
    </row>
    <row r="4" spans="1:36" ht="13.5">
      <c r="A4" s="78" t="s">
        <v>26</v>
      </c>
      <c r="B4" s="77">
        <v>1</v>
      </c>
      <c r="C4" s="77">
        <v>0</v>
      </c>
      <c r="D4" s="78" t="s">
        <v>26</v>
      </c>
      <c r="E4" s="77">
        <v>0</v>
      </c>
      <c r="F4" s="77">
        <v>0</v>
      </c>
      <c r="G4" s="78" t="s">
        <v>26</v>
      </c>
      <c r="H4" s="77">
        <v>0</v>
      </c>
      <c r="I4" s="77">
        <v>1</v>
      </c>
      <c r="J4" s="78" t="s">
        <v>26</v>
      </c>
      <c r="K4" s="77">
        <v>0</v>
      </c>
      <c r="L4" s="77">
        <v>0</v>
      </c>
      <c r="M4" s="78" t="s">
        <v>26</v>
      </c>
      <c r="N4" s="77">
        <v>0</v>
      </c>
      <c r="O4" s="77">
        <v>1</v>
      </c>
      <c r="P4" s="78" t="s">
        <v>26</v>
      </c>
      <c r="Q4" s="77">
        <v>1</v>
      </c>
      <c r="R4" s="77">
        <v>0</v>
      </c>
      <c r="S4" s="78" t="s">
        <v>26</v>
      </c>
      <c r="T4" s="77">
        <v>0</v>
      </c>
      <c r="U4" s="77">
        <v>0</v>
      </c>
      <c r="V4" s="78" t="s">
        <v>26</v>
      </c>
      <c r="W4" s="77">
        <v>1</v>
      </c>
      <c r="X4" s="77">
        <v>1</v>
      </c>
      <c r="Y4" s="78" t="s">
        <v>26</v>
      </c>
      <c r="Z4" s="77">
        <v>0</v>
      </c>
      <c r="AA4" s="77">
        <v>0</v>
      </c>
      <c r="AB4" s="78" t="s">
        <v>26</v>
      </c>
      <c r="AC4" s="77">
        <v>0</v>
      </c>
      <c r="AD4" s="77">
        <v>0</v>
      </c>
      <c r="AE4" s="78" t="s">
        <v>26</v>
      </c>
      <c r="AF4" s="77">
        <v>0</v>
      </c>
      <c r="AG4" s="77">
        <v>2</v>
      </c>
      <c r="AH4" s="78" t="s">
        <v>26</v>
      </c>
      <c r="AI4" s="77">
        <v>4</v>
      </c>
      <c r="AJ4" s="77">
        <v>5</v>
      </c>
    </row>
    <row r="5" spans="1:36" ht="13.5">
      <c r="A5" s="78" t="s">
        <v>27</v>
      </c>
      <c r="B5" s="77">
        <v>0</v>
      </c>
      <c r="C5" s="77">
        <v>0</v>
      </c>
      <c r="D5" s="78" t="s">
        <v>27</v>
      </c>
      <c r="E5" s="77">
        <v>0</v>
      </c>
      <c r="F5" s="77">
        <v>0</v>
      </c>
      <c r="G5" s="78" t="s">
        <v>27</v>
      </c>
      <c r="H5" s="77">
        <v>0</v>
      </c>
      <c r="I5" s="77">
        <v>0</v>
      </c>
      <c r="J5" s="78" t="s">
        <v>27</v>
      </c>
      <c r="K5" s="77">
        <v>0</v>
      </c>
      <c r="L5" s="77">
        <v>1</v>
      </c>
      <c r="M5" s="78" t="s">
        <v>27</v>
      </c>
      <c r="N5" s="77">
        <v>0</v>
      </c>
      <c r="O5" s="77">
        <v>0</v>
      </c>
      <c r="P5" s="78" t="s">
        <v>27</v>
      </c>
      <c r="Q5" s="77">
        <v>0</v>
      </c>
      <c r="R5" s="77">
        <v>0</v>
      </c>
      <c r="S5" s="78" t="s">
        <v>27</v>
      </c>
      <c r="T5" s="77">
        <v>0</v>
      </c>
      <c r="U5" s="77">
        <v>0</v>
      </c>
      <c r="V5" s="78" t="s">
        <v>27</v>
      </c>
      <c r="W5" s="77">
        <v>0</v>
      </c>
      <c r="X5" s="77">
        <v>0</v>
      </c>
      <c r="Y5" s="78" t="s">
        <v>27</v>
      </c>
      <c r="Z5" s="77">
        <v>0</v>
      </c>
      <c r="AA5" s="77">
        <v>0</v>
      </c>
      <c r="AB5" s="78" t="s">
        <v>27</v>
      </c>
      <c r="AC5" s="77">
        <v>0</v>
      </c>
      <c r="AD5" s="77">
        <v>0</v>
      </c>
      <c r="AE5" s="78" t="s">
        <v>27</v>
      </c>
      <c r="AF5" s="77">
        <v>0</v>
      </c>
      <c r="AG5" s="77">
        <v>0</v>
      </c>
      <c r="AH5" s="78" t="s">
        <v>27</v>
      </c>
      <c r="AI5" s="77">
        <v>1</v>
      </c>
      <c r="AJ5" s="77">
        <v>0</v>
      </c>
    </row>
    <row r="6" spans="1:36" ht="13.5">
      <c r="A6" s="79" t="s">
        <v>31</v>
      </c>
      <c r="B6" s="81">
        <v>0</v>
      </c>
      <c r="C6" s="77">
        <v>0</v>
      </c>
      <c r="D6" s="79" t="s">
        <v>31</v>
      </c>
      <c r="E6" s="81">
        <v>0</v>
      </c>
      <c r="F6" s="81">
        <v>0</v>
      </c>
      <c r="G6" s="79" t="s">
        <v>31</v>
      </c>
      <c r="H6" s="81">
        <v>0</v>
      </c>
      <c r="I6" s="81">
        <v>0</v>
      </c>
      <c r="J6" s="79" t="s">
        <v>31</v>
      </c>
      <c r="K6" s="81">
        <v>0</v>
      </c>
      <c r="L6" s="81">
        <v>0</v>
      </c>
      <c r="M6" s="79" t="s">
        <v>31</v>
      </c>
      <c r="N6" s="81">
        <v>0</v>
      </c>
      <c r="O6" s="81">
        <v>0</v>
      </c>
      <c r="P6" s="79" t="s">
        <v>31</v>
      </c>
      <c r="Q6" s="81">
        <v>0</v>
      </c>
      <c r="R6" s="77">
        <v>0</v>
      </c>
      <c r="S6" s="79" t="s">
        <v>31</v>
      </c>
      <c r="T6" s="81">
        <v>0</v>
      </c>
      <c r="U6" s="81">
        <v>0</v>
      </c>
      <c r="V6" s="79" t="s">
        <v>31</v>
      </c>
      <c r="W6" s="81">
        <v>0</v>
      </c>
      <c r="X6" s="81">
        <v>0</v>
      </c>
      <c r="Y6" s="79" t="s">
        <v>31</v>
      </c>
      <c r="Z6" s="81">
        <v>1</v>
      </c>
      <c r="AA6" s="81">
        <v>0</v>
      </c>
      <c r="AB6" s="79" t="s">
        <v>31</v>
      </c>
      <c r="AC6" s="81">
        <v>1</v>
      </c>
      <c r="AD6" s="81">
        <v>0</v>
      </c>
      <c r="AE6" s="79" t="s">
        <v>31</v>
      </c>
      <c r="AF6" s="81">
        <v>0</v>
      </c>
      <c r="AG6" s="81">
        <v>0</v>
      </c>
      <c r="AH6" s="79" t="s">
        <v>31</v>
      </c>
      <c r="AI6" s="81">
        <v>1</v>
      </c>
      <c r="AJ6" s="81">
        <v>3</v>
      </c>
    </row>
    <row r="7" spans="1:36" ht="13.5">
      <c r="A7" s="79" t="s">
        <v>32</v>
      </c>
      <c r="B7" s="81">
        <v>0</v>
      </c>
      <c r="C7" s="77">
        <v>0</v>
      </c>
      <c r="D7" s="79" t="s">
        <v>32</v>
      </c>
      <c r="E7" s="81">
        <v>2</v>
      </c>
      <c r="F7" s="81">
        <v>0</v>
      </c>
      <c r="G7" s="79" t="s">
        <v>32</v>
      </c>
      <c r="H7" s="81">
        <v>0</v>
      </c>
      <c r="I7" s="81">
        <v>0</v>
      </c>
      <c r="J7" s="79" t="s">
        <v>32</v>
      </c>
      <c r="K7" s="81">
        <v>1</v>
      </c>
      <c r="L7" s="81">
        <v>2</v>
      </c>
      <c r="M7" s="79" t="s">
        <v>32</v>
      </c>
      <c r="N7" s="81">
        <v>0</v>
      </c>
      <c r="O7" s="81">
        <v>0</v>
      </c>
      <c r="P7" s="79" t="s">
        <v>32</v>
      </c>
      <c r="Q7" s="81">
        <v>0</v>
      </c>
      <c r="R7" s="77">
        <v>0</v>
      </c>
      <c r="S7" s="79" t="s">
        <v>32</v>
      </c>
      <c r="T7" s="81">
        <v>0</v>
      </c>
      <c r="U7" s="81">
        <v>0</v>
      </c>
      <c r="V7" s="79" t="s">
        <v>32</v>
      </c>
      <c r="W7" s="81">
        <v>0</v>
      </c>
      <c r="X7" s="81">
        <v>0</v>
      </c>
      <c r="Y7" s="79" t="s">
        <v>32</v>
      </c>
      <c r="Z7" s="81">
        <v>0</v>
      </c>
      <c r="AA7" s="81">
        <v>0</v>
      </c>
      <c r="AB7" s="79" t="s">
        <v>32</v>
      </c>
      <c r="AC7" s="81">
        <v>0</v>
      </c>
      <c r="AD7" s="81">
        <v>0</v>
      </c>
      <c r="AE7" s="79" t="s">
        <v>32</v>
      </c>
      <c r="AF7" s="81">
        <v>0</v>
      </c>
      <c r="AG7" s="81">
        <v>0</v>
      </c>
      <c r="AH7" s="79" t="s">
        <v>32</v>
      </c>
      <c r="AI7" s="81">
        <v>2</v>
      </c>
      <c r="AJ7" s="81">
        <v>0</v>
      </c>
    </row>
    <row r="8" spans="1:36" ht="13.5">
      <c r="A8" s="79" t="s">
        <v>33</v>
      </c>
      <c r="B8" s="81">
        <v>0</v>
      </c>
      <c r="C8" s="77">
        <v>0</v>
      </c>
      <c r="D8" s="79" t="s">
        <v>33</v>
      </c>
      <c r="E8" s="81">
        <v>0</v>
      </c>
      <c r="F8" s="81">
        <v>0</v>
      </c>
      <c r="G8" s="79" t="s">
        <v>33</v>
      </c>
      <c r="H8" s="81">
        <v>0</v>
      </c>
      <c r="I8" s="81">
        <v>0</v>
      </c>
      <c r="J8" s="79" t="s">
        <v>33</v>
      </c>
      <c r="K8" s="81">
        <v>0</v>
      </c>
      <c r="L8" s="81">
        <v>0</v>
      </c>
      <c r="M8" s="79" t="s">
        <v>33</v>
      </c>
      <c r="N8" s="81">
        <v>0</v>
      </c>
      <c r="O8" s="81">
        <v>0</v>
      </c>
      <c r="P8" s="79" t="s">
        <v>33</v>
      </c>
      <c r="Q8" s="81">
        <v>0</v>
      </c>
      <c r="R8" s="77">
        <v>0</v>
      </c>
      <c r="S8" s="79" t="s">
        <v>33</v>
      </c>
      <c r="T8" s="81">
        <v>0</v>
      </c>
      <c r="U8" s="81">
        <v>0</v>
      </c>
      <c r="V8" s="79" t="s">
        <v>33</v>
      </c>
      <c r="W8" s="81">
        <v>0</v>
      </c>
      <c r="X8" s="81">
        <v>0</v>
      </c>
      <c r="Y8" s="79" t="s">
        <v>33</v>
      </c>
      <c r="Z8" s="81">
        <v>0</v>
      </c>
      <c r="AA8" s="81">
        <v>0</v>
      </c>
      <c r="AB8" s="79" t="s">
        <v>33</v>
      </c>
      <c r="AC8" s="81">
        <v>0</v>
      </c>
      <c r="AD8" s="81">
        <v>0</v>
      </c>
      <c r="AE8" s="79" t="s">
        <v>33</v>
      </c>
      <c r="AF8" s="81">
        <v>0</v>
      </c>
      <c r="AG8" s="81">
        <v>0</v>
      </c>
      <c r="AH8" s="79" t="s">
        <v>33</v>
      </c>
      <c r="AI8" s="81">
        <v>1</v>
      </c>
      <c r="AJ8" s="81">
        <v>0</v>
      </c>
    </row>
    <row r="9" spans="1:36" ht="13.5">
      <c r="A9" s="79" t="s">
        <v>34</v>
      </c>
      <c r="B9" s="81">
        <v>0</v>
      </c>
      <c r="C9" s="77">
        <v>0</v>
      </c>
      <c r="D9" s="79" t="s">
        <v>34</v>
      </c>
      <c r="E9" s="81">
        <v>0</v>
      </c>
      <c r="F9" s="81">
        <v>0</v>
      </c>
      <c r="G9" s="79" t="s">
        <v>34</v>
      </c>
      <c r="H9" s="81">
        <v>0</v>
      </c>
      <c r="I9" s="81">
        <v>0</v>
      </c>
      <c r="J9" s="79" t="s">
        <v>34</v>
      </c>
      <c r="K9" s="81">
        <v>0</v>
      </c>
      <c r="L9" s="81">
        <v>0</v>
      </c>
      <c r="M9" s="79" t="s">
        <v>34</v>
      </c>
      <c r="N9" s="81">
        <v>0</v>
      </c>
      <c r="O9" s="81">
        <v>0</v>
      </c>
      <c r="P9" s="79" t="s">
        <v>34</v>
      </c>
      <c r="Q9" s="81">
        <v>0</v>
      </c>
      <c r="R9" s="77">
        <v>0</v>
      </c>
      <c r="S9" s="79" t="s">
        <v>34</v>
      </c>
      <c r="T9" s="81">
        <v>0</v>
      </c>
      <c r="U9" s="81">
        <v>0</v>
      </c>
      <c r="V9" s="79" t="s">
        <v>34</v>
      </c>
      <c r="W9" s="81">
        <v>1</v>
      </c>
      <c r="X9" s="81">
        <v>0</v>
      </c>
      <c r="Y9" s="79" t="s">
        <v>34</v>
      </c>
      <c r="Z9" s="81">
        <v>0</v>
      </c>
      <c r="AA9" s="81">
        <v>0</v>
      </c>
      <c r="AB9" s="79" t="s">
        <v>34</v>
      </c>
      <c r="AC9" s="81">
        <v>0</v>
      </c>
      <c r="AD9" s="81">
        <v>0</v>
      </c>
      <c r="AE9" s="79" t="s">
        <v>34</v>
      </c>
      <c r="AF9" s="81">
        <v>0</v>
      </c>
      <c r="AG9" s="81">
        <v>0</v>
      </c>
      <c r="AH9" s="79" t="s">
        <v>34</v>
      </c>
      <c r="AI9" s="81">
        <v>0</v>
      </c>
      <c r="AJ9" s="81">
        <v>0</v>
      </c>
    </row>
    <row r="10" spans="1:36" ht="13.5">
      <c r="A10" s="79" t="s">
        <v>35</v>
      </c>
      <c r="B10" s="81">
        <v>0</v>
      </c>
      <c r="C10" s="77">
        <v>0</v>
      </c>
      <c r="D10" s="79" t="s">
        <v>35</v>
      </c>
      <c r="E10" s="81">
        <v>0</v>
      </c>
      <c r="F10" s="81">
        <v>1</v>
      </c>
      <c r="G10" s="79" t="s">
        <v>35</v>
      </c>
      <c r="H10" s="81">
        <v>0</v>
      </c>
      <c r="I10" s="81">
        <v>0</v>
      </c>
      <c r="J10" s="79" t="s">
        <v>35</v>
      </c>
      <c r="K10" s="81">
        <v>0</v>
      </c>
      <c r="L10" s="81">
        <v>0</v>
      </c>
      <c r="M10" s="79" t="s">
        <v>35</v>
      </c>
      <c r="N10" s="81">
        <v>1</v>
      </c>
      <c r="O10" s="81">
        <v>1</v>
      </c>
      <c r="P10" s="79" t="s">
        <v>35</v>
      </c>
      <c r="Q10" s="81">
        <v>0</v>
      </c>
      <c r="R10" s="77">
        <v>0</v>
      </c>
      <c r="S10" s="79" t="s">
        <v>35</v>
      </c>
      <c r="T10" s="81">
        <v>0</v>
      </c>
      <c r="U10" s="81">
        <v>0</v>
      </c>
      <c r="V10" s="79" t="s">
        <v>35</v>
      </c>
      <c r="W10" s="81">
        <v>0</v>
      </c>
      <c r="X10" s="81">
        <v>0</v>
      </c>
      <c r="Y10" s="79" t="s">
        <v>35</v>
      </c>
      <c r="Z10" s="81">
        <v>0</v>
      </c>
      <c r="AA10" s="81">
        <v>1</v>
      </c>
      <c r="AB10" s="79" t="s">
        <v>35</v>
      </c>
      <c r="AC10" s="81">
        <v>0</v>
      </c>
      <c r="AD10" s="81">
        <v>0</v>
      </c>
      <c r="AE10" s="79" t="s">
        <v>35</v>
      </c>
      <c r="AF10" s="81">
        <v>0</v>
      </c>
      <c r="AG10" s="81">
        <v>0</v>
      </c>
      <c r="AH10" s="79" t="s">
        <v>35</v>
      </c>
      <c r="AI10" s="81">
        <v>2</v>
      </c>
      <c r="AJ10" s="81">
        <v>0</v>
      </c>
    </row>
    <row r="11" spans="1:36" ht="13.5">
      <c r="A11" s="79" t="s">
        <v>36</v>
      </c>
      <c r="B11" s="81">
        <v>0</v>
      </c>
      <c r="C11" s="77">
        <v>0</v>
      </c>
      <c r="D11" s="79" t="s">
        <v>36</v>
      </c>
      <c r="E11" s="81">
        <v>0</v>
      </c>
      <c r="F11" s="81">
        <v>0</v>
      </c>
      <c r="G11" s="79" t="s">
        <v>36</v>
      </c>
      <c r="H11" s="81">
        <v>0</v>
      </c>
      <c r="I11" s="81">
        <v>0</v>
      </c>
      <c r="J11" s="79" t="s">
        <v>36</v>
      </c>
      <c r="K11" s="81">
        <v>0</v>
      </c>
      <c r="L11" s="81">
        <v>0</v>
      </c>
      <c r="M11" s="79" t="s">
        <v>36</v>
      </c>
      <c r="N11" s="81">
        <v>0</v>
      </c>
      <c r="O11" s="81">
        <v>0</v>
      </c>
      <c r="P11" s="79" t="s">
        <v>36</v>
      </c>
      <c r="Q11" s="81">
        <v>0</v>
      </c>
      <c r="R11" s="77">
        <v>0</v>
      </c>
      <c r="S11" s="79" t="s">
        <v>36</v>
      </c>
      <c r="T11" s="81">
        <v>0</v>
      </c>
      <c r="U11" s="81">
        <v>0</v>
      </c>
      <c r="V11" s="79" t="s">
        <v>36</v>
      </c>
      <c r="W11" s="81">
        <v>0</v>
      </c>
      <c r="X11" s="81">
        <v>0</v>
      </c>
      <c r="Y11" s="79" t="s">
        <v>36</v>
      </c>
      <c r="Z11" s="81">
        <v>0</v>
      </c>
      <c r="AA11" s="81">
        <v>2</v>
      </c>
      <c r="AB11" s="79" t="s">
        <v>36</v>
      </c>
      <c r="AC11" s="81">
        <v>0</v>
      </c>
      <c r="AD11" s="81">
        <v>0</v>
      </c>
      <c r="AE11" s="79" t="s">
        <v>36</v>
      </c>
      <c r="AF11" s="81">
        <v>0</v>
      </c>
      <c r="AG11" s="81">
        <v>0</v>
      </c>
      <c r="AH11" s="79" t="s">
        <v>36</v>
      </c>
      <c r="AI11" s="81">
        <v>6</v>
      </c>
      <c r="AJ11" s="81">
        <v>2</v>
      </c>
    </row>
    <row r="12" spans="1:36" ht="13.5">
      <c r="A12" s="79" t="s">
        <v>37</v>
      </c>
      <c r="B12" s="81">
        <v>1</v>
      </c>
      <c r="C12" s="77">
        <v>1</v>
      </c>
      <c r="D12" s="79" t="s">
        <v>37</v>
      </c>
      <c r="E12" s="81">
        <v>0</v>
      </c>
      <c r="F12" s="81">
        <v>0</v>
      </c>
      <c r="G12" s="79" t="s">
        <v>37</v>
      </c>
      <c r="H12" s="81">
        <v>0</v>
      </c>
      <c r="I12" s="81">
        <v>0</v>
      </c>
      <c r="J12" s="79" t="s">
        <v>37</v>
      </c>
      <c r="K12" s="81">
        <v>1</v>
      </c>
      <c r="L12" s="81">
        <v>0</v>
      </c>
      <c r="M12" s="79" t="s">
        <v>37</v>
      </c>
      <c r="N12" s="81">
        <v>1</v>
      </c>
      <c r="O12" s="81">
        <v>0</v>
      </c>
      <c r="P12" s="79" t="s">
        <v>37</v>
      </c>
      <c r="Q12" s="81">
        <v>0</v>
      </c>
      <c r="R12" s="77">
        <v>0</v>
      </c>
      <c r="S12" s="79" t="s">
        <v>37</v>
      </c>
      <c r="T12" s="81">
        <v>0</v>
      </c>
      <c r="U12" s="81">
        <v>0</v>
      </c>
      <c r="V12" s="79" t="s">
        <v>37</v>
      </c>
      <c r="W12" s="81">
        <v>0</v>
      </c>
      <c r="X12" s="81">
        <v>0</v>
      </c>
      <c r="Y12" s="79" t="s">
        <v>37</v>
      </c>
      <c r="Z12" s="81">
        <v>0</v>
      </c>
      <c r="AA12" s="81">
        <v>0</v>
      </c>
      <c r="AB12" s="79" t="s">
        <v>37</v>
      </c>
      <c r="AC12" s="81">
        <v>0</v>
      </c>
      <c r="AD12" s="81">
        <v>0</v>
      </c>
      <c r="AE12" s="79" t="s">
        <v>37</v>
      </c>
      <c r="AF12" s="81">
        <v>0</v>
      </c>
      <c r="AG12" s="81">
        <v>1</v>
      </c>
      <c r="AH12" s="79" t="s">
        <v>37</v>
      </c>
      <c r="AI12" s="81">
        <v>2</v>
      </c>
      <c r="AJ12" s="81">
        <v>1</v>
      </c>
    </row>
    <row r="13" spans="1:36" ht="13.5">
      <c r="A13" s="79" t="s">
        <v>38</v>
      </c>
      <c r="B13" s="81">
        <v>0</v>
      </c>
      <c r="C13" s="77">
        <v>0</v>
      </c>
      <c r="D13" s="79" t="s">
        <v>38</v>
      </c>
      <c r="E13" s="81">
        <v>1</v>
      </c>
      <c r="F13" s="81">
        <v>0</v>
      </c>
      <c r="G13" s="79" t="s">
        <v>38</v>
      </c>
      <c r="H13" s="81">
        <v>0</v>
      </c>
      <c r="I13" s="81">
        <v>0</v>
      </c>
      <c r="J13" s="79" t="s">
        <v>38</v>
      </c>
      <c r="K13" s="81">
        <v>0</v>
      </c>
      <c r="L13" s="81">
        <v>0</v>
      </c>
      <c r="M13" s="79" t="s">
        <v>38</v>
      </c>
      <c r="N13" s="81">
        <v>0</v>
      </c>
      <c r="O13" s="81">
        <v>1</v>
      </c>
      <c r="P13" s="79" t="s">
        <v>38</v>
      </c>
      <c r="Q13" s="81">
        <v>1</v>
      </c>
      <c r="R13" s="77">
        <v>1</v>
      </c>
      <c r="S13" s="79" t="s">
        <v>38</v>
      </c>
      <c r="T13" s="81">
        <v>1</v>
      </c>
      <c r="U13" s="81">
        <v>0</v>
      </c>
      <c r="V13" s="79" t="s">
        <v>38</v>
      </c>
      <c r="W13" s="81">
        <v>0</v>
      </c>
      <c r="X13" s="81">
        <v>0</v>
      </c>
      <c r="Y13" s="79" t="s">
        <v>38</v>
      </c>
      <c r="Z13" s="81">
        <v>0</v>
      </c>
      <c r="AA13" s="81">
        <v>0</v>
      </c>
      <c r="AB13" s="79" t="s">
        <v>38</v>
      </c>
      <c r="AC13" s="81">
        <v>0</v>
      </c>
      <c r="AD13" s="81">
        <v>0</v>
      </c>
      <c r="AE13" s="79" t="s">
        <v>38</v>
      </c>
      <c r="AF13" s="81">
        <v>0</v>
      </c>
      <c r="AG13" s="81">
        <v>0</v>
      </c>
      <c r="AH13" s="79" t="s">
        <v>38</v>
      </c>
      <c r="AI13" s="81">
        <v>0</v>
      </c>
      <c r="AJ13" s="81">
        <v>0</v>
      </c>
    </row>
    <row r="14" spans="1:36" ht="13.5">
      <c r="A14" s="79" t="s">
        <v>177</v>
      </c>
      <c r="B14" s="81">
        <v>2</v>
      </c>
      <c r="C14" s="77">
        <v>0</v>
      </c>
      <c r="D14" s="79" t="s">
        <v>177</v>
      </c>
      <c r="E14" s="81">
        <v>0</v>
      </c>
      <c r="F14" s="81">
        <v>0</v>
      </c>
      <c r="G14" s="79" t="s">
        <v>177</v>
      </c>
      <c r="H14" s="81">
        <v>0</v>
      </c>
      <c r="I14" s="81">
        <v>1</v>
      </c>
      <c r="J14" s="79" t="s">
        <v>177</v>
      </c>
      <c r="K14" s="81">
        <v>1</v>
      </c>
      <c r="L14" s="81">
        <v>4</v>
      </c>
      <c r="M14" s="79" t="s">
        <v>177</v>
      </c>
      <c r="N14" s="81">
        <v>1</v>
      </c>
      <c r="O14" s="81">
        <v>0</v>
      </c>
      <c r="P14" s="79" t="s">
        <v>177</v>
      </c>
      <c r="Q14" s="81">
        <v>1</v>
      </c>
      <c r="R14" s="81">
        <v>0</v>
      </c>
      <c r="S14" s="79" t="s">
        <v>177</v>
      </c>
      <c r="T14" s="81">
        <v>0</v>
      </c>
      <c r="U14" s="81">
        <v>0</v>
      </c>
      <c r="V14" s="79" t="s">
        <v>177</v>
      </c>
      <c r="W14" s="81">
        <v>2</v>
      </c>
      <c r="X14" s="81">
        <v>0</v>
      </c>
      <c r="Y14" s="79" t="s">
        <v>177</v>
      </c>
      <c r="Z14" s="81">
        <v>1</v>
      </c>
      <c r="AA14" s="81">
        <v>0</v>
      </c>
      <c r="AB14" s="79" t="s">
        <v>177</v>
      </c>
      <c r="AC14" s="81">
        <v>1</v>
      </c>
      <c r="AD14" s="81">
        <v>0</v>
      </c>
      <c r="AE14" s="79" t="s">
        <v>177</v>
      </c>
      <c r="AF14" s="81">
        <v>0</v>
      </c>
      <c r="AG14" s="81">
        <v>1</v>
      </c>
      <c r="AH14" s="79" t="s">
        <v>177</v>
      </c>
      <c r="AI14" s="81">
        <v>4</v>
      </c>
      <c r="AJ14" s="81">
        <v>3</v>
      </c>
    </row>
    <row r="15" spans="1:36" ht="13.5">
      <c r="A15" s="79" t="s">
        <v>178</v>
      </c>
      <c r="B15" s="81">
        <v>3</v>
      </c>
      <c r="C15" s="81">
        <v>1</v>
      </c>
      <c r="D15" s="79" t="s">
        <v>178</v>
      </c>
      <c r="E15" s="81">
        <v>1</v>
      </c>
      <c r="F15" s="81">
        <v>0</v>
      </c>
      <c r="G15" s="79" t="s">
        <v>178</v>
      </c>
      <c r="H15" s="81">
        <v>2</v>
      </c>
      <c r="I15" s="81">
        <v>1</v>
      </c>
      <c r="J15" s="79" t="s">
        <v>178</v>
      </c>
      <c r="K15" s="81">
        <v>2</v>
      </c>
      <c r="L15" s="81">
        <v>0</v>
      </c>
      <c r="M15" s="79" t="s">
        <v>178</v>
      </c>
      <c r="N15" s="81">
        <v>3</v>
      </c>
      <c r="O15" s="81">
        <v>2</v>
      </c>
      <c r="P15" s="79" t="s">
        <v>178</v>
      </c>
      <c r="Q15" s="81">
        <v>1</v>
      </c>
      <c r="R15" s="81">
        <v>1</v>
      </c>
      <c r="S15" s="79" t="s">
        <v>178</v>
      </c>
      <c r="T15" s="81">
        <v>0</v>
      </c>
      <c r="U15" s="81">
        <v>0</v>
      </c>
      <c r="V15" s="79" t="s">
        <v>178</v>
      </c>
      <c r="W15" s="81">
        <v>4</v>
      </c>
      <c r="X15" s="81">
        <v>3</v>
      </c>
      <c r="Y15" s="79" t="s">
        <v>178</v>
      </c>
      <c r="Z15" s="81">
        <v>1</v>
      </c>
      <c r="AA15" s="81">
        <v>0</v>
      </c>
      <c r="AB15" s="79" t="s">
        <v>178</v>
      </c>
      <c r="AC15" s="81">
        <v>2</v>
      </c>
      <c r="AD15" s="81">
        <v>2</v>
      </c>
      <c r="AE15" s="79" t="s">
        <v>178</v>
      </c>
      <c r="AF15" s="81">
        <v>3</v>
      </c>
      <c r="AG15" s="81">
        <v>2</v>
      </c>
      <c r="AH15" s="79" t="s">
        <v>178</v>
      </c>
      <c r="AI15" s="81">
        <v>8</v>
      </c>
      <c r="AJ15" s="81">
        <v>8</v>
      </c>
    </row>
    <row r="16" spans="1:36" ht="13.5">
      <c r="A16" s="79" t="s">
        <v>179</v>
      </c>
      <c r="B16" s="81">
        <v>2</v>
      </c>
      <c r="C16" s="81">
        <v>4</v>
      </c>
      <c r="D16" s="79" t="s">
        <v>179</v>
      </c>
      <c r="E16" s="81">
        <v>4</v>
      </c>
      <c r="F16" s="81">
        <v>4</v>
      </c>
      <c r="G16" s="79" t="s">
        <v>179</v>
      </c>
      <c r="H16" s="81">
        <v>1</v>
      </c>
      <c r="I16" s="81">
        <v>1</v>
      </c>
      <c r="J16" s="79" t="s">
        <v>179</v>
      </c>
      <c r="K16" s="81">
        <v>3</v>
      </c>
      <c r="L16" s="81">
        <v>2</v>
      </c>
      <c r="M16" s="79" t="s">
        <v>179</v>
      </c>
      <c r="N16" s="81">
        <v>5</v>
      </c>
      <c r="O16" s="81">
        <v>2</v>
      </c>
      <c r="P16" s="79" t="s">
        <v>179</v>
      </c>
      <c r="Q16" s="81">
        <v>5</v>
      </c>
      <c r="R16" s="81">
        <v>2</v>
      </c>
      <c r="S16" s="79" t="s">
        <v>179</v>
      </c>
      <c r="T16" s="81">
        <v>0</v>
      </c>
      <c r="U16" s="81">
        <v>0</v>
      </c>
      <c r="V16" s="79" t="s">
        <v>179</v>
      </c>
      <c r="W16" s="81">
        <v>1</v>
      </c>
      <c r="X16" s="81">
        <v>2</v>
      </c>
      <c r="Y16" s="79" t="s">
        <v>179</v>
      </c>
      <c r="Z16" s="81">
        <v>1</v>
      </c>
      <c r="AA16" s="81">
        <v>3</v>
      </c>
      <c r="AB16" s="79" t="s">
        <v>179</v>
      </c>
      <c r="AC16" s="81">
        <v>5</v>
      </c>
      <c r="AD16" s="81">
        <v>2</v>
      </c>
      <c r="AE16" s="79" t="s">
        <v>179</v>
      </c>
      <c r="AF16" s="81">
        <v>4</v>
      </c>
      <c r="AG16" s="81">
        <v>3</v>
      </c>
      <c r="AH16" s="79" t="s">
        <v>179</v>
      </c>
      <c r="AI16" s="81">
        <v>27</v>
      </c>
      <c r="AJ16" s="81">
        <v>18</v>
      </c>
    </row>
    <row r="17" spans="1:36" ht="13.5">
      <c r="A17" s="79" t="s">
        <v>29</v>
      </c>
      <c r="B17" s="81">
        <v>8</v>
      </c>
      <c r="C17" s="81">
        <v>4</v>
      </c>
      <c r="D17" s="79" t="s">
        <v>29</v>
      </c>
      <c r="E17" s="81">
        <v>3</v>
      </c>
      <c r="F17" s="81">
        <v>3</v>
      </c>
      <c r="G17" s="79" t="s">
        <v>29</v>
      </c>
      <c r="H17" s="81">
        <v>4</v>
      </c>
      <c r="I17" s="81">
        <v>2</v>
      </c>
      <c r="J17" s="79" t="s">
        <v>29</v>
      </c>
      <c r="K17" s="81">
        <v>3</v>
      </c>
      <c r="L17" s="81">
        <v>2</v>
      </c>
      <c r="M17" s="79" t="s">
        <v>29</v>
      </c>
      <c r="N17" s="81">
        <v>1</v>
      </c>
      <c r="O17" s="81">
        <v>1</v>
      </c>
      <c r="P17" s="79" t="s">
        <v>29</v>
      </c>
      <c r="Q17" s="81">
        <v>4</v>
      </c>
      <c r="R17" s="81">
        <v>3</v>
      </c>
      <c r="S17" s="79" t="s">
        <v>29</v>
      </c>
      <c r="T17" s="81">
        <v>0</v>
      </c>
      <c r="U17" s="81">
        <v>0</v>
      </c>
      <c r="V17" s="79" t="s">
        <v>29</v>
      </c>
      <c r="W17" s="81">
        <v>1</v>
      </c>
      <c r="X17" s="81">
        <v>2</v>
      </c>
      <c r="Y17" s="79" t="s">
        <v>29</v>
      </c>
      <c r="Z17" s="81">
        <v>5</v>
      </c>
      <c r="AA17" s="81">
        <v>2</v>
      </c>
      <c r="AB17" s="79" t="s">
        <v>29</v>
      </c>
      <c r="AC17" s="81">
        <v>0</v>
      </c>
      <c r="AD17" s="81">
        <v>1</v>
      </c>
      <c r="AE17" s="79" t="s">
        <v>29</v>
      </c>
      <c r="AF17" s="81">
        <v>2</v>
      </c>
      <c r="AG17" s="81">
        <v>1</v>
      </c>
      <c r="AH17" s="79" t="s">
        <v>29</v>
      </c>
      <c r="AI17" s="81">
        <v>15</v>
      </c>
      <c r="AJ17" s="81">
        <v>11</v>
      </c>
    </row>
    <row r="18" spans="1:36" ht="13.5">
      <c r="A18" s="79" t="s">
        <v>180</v>
      </c>
      <c r="B18" s="81">
        <v>2</v>
      </c>
      <c r="C18" s="81">
        <v>2</v>
      </c>
      <c r="D18" s="79" t="s">
        <v>180</v>
      </c>
      <c r="E18" s="81">
        <v>1</v>
      </c>
      <c r="F18" s="81">
        <v>0</v>
      </c>
      <c r="G18" s="79" t="s">
        <v>180</v>
      </c>
      <c r="H18" s="81">
        <v>0</v>
      </c>
      <c r="I18" s="81">
        <v>0</v>
      </c>
      <c r="J18" s="79" t="s">
        <v>180</v>
      </c>
      <c r="K18" s="81">
        <v>0</v>
      </c>
      <c r="L18" s="81">
        <v>0</v>
      </c>
      <c r="M18" s="79" t="s">
        <v>180</v>
      </c>
      <c r="N18" s="81">
        <v>0</v>
      </c>
      <c r="O18" s="81">
        <v>0</v>
      </c>
      <c r="P18" s="79" t="s">
        <v>180</v>
      </c>
      <c r="Q18" s="81">
        <v>0</v>
      </c>
      <c r="R18" s="81">
        <v>0</v>
      </c>
      <c r="S18" s="79" t="s">
        <v>180</v>
      </c>
      <c r="T18" s="81">
        <v>0</v>
      </c>
      <c r="U18" s="81">
        <v>0</v>
      </c>
      <c r="V18" s="79" t="s">
        <v>180</v>
      </c>
      <c r="W18" s="81">
        <v>1</v>
      </c>
      <c r="X18" s="81">
        <v>0</v>
      </c>
      <c r="Y18" s="79" t="s">
        <v>180</v>
      </c>
      <c r="Z18" s="81">
        <v>0</v>
      </c>
      <c r="AA18" s="81">
        <v>0</v>
      </c>
      <c r="AB18" s="79" t="s">
        <v>180</v>
      </c>
      <c r="AC18" s="81">
        <v>0</v>
      </c>
      <c r="AD18" s="81">
        <v>0</v>
      </c>
      <c r="AE18" s="79" t="s">
        <v>180</v>
      </c>
      <c r="AF18" s="81">
        <v>0</v>
      </c>
      <c r="AG18" s="81">
        <v>0</v>
      </c>
      <c r="AH18" s="79" t="s">
        <v>180</v>
      </c>
      <c r="AI18" s="81">
        <v>1</v>
      </c>
      <c r="AJ18" s="81">
        <v>1</v>
      </c>
    </row>
    <row r="19" spans="1:36" ht="13.5">
      <c r="A19" s="79" t="s">
        <v>181</v>
      </c>
      <c r="B19" s="81">
        <v>1</v>
      </c>
      <c r="C19" s="81">
        <v>1</v>
      </c>
      <c r="D19" s="79" t="s">
        <v>181</v>
      </c>
      <c r="E19" s="81">
        <v>0</v>
      </c>
      <c r="F19" s="81">
        <v>0</v>
      </c>
      <c r="G19" s="79" t="s">
        <v>181</v>
      </c>
      <c r="H19" s="81">
        <v>2</v>
      </c>
      <c r="I19" s="81">
        <v>0</v>
      </c>
      <c r="J19" s="79" t="s">
        <v>181</v>
      </c>
      <c r="K19" s="81">
        <v>0</v>
      </c>
      <c r="L19" s="81">
        <v>0</v>
      </c>
      <c r="M19" s="79" t="s">
        <v>181</v>
      </c>
      <c r="N19" s="81">
        <v>0</v>
      </c>
      <c r="O19" s="81">
        <v>0</v>
      </c>
      <c r="P19" s="79" t="s">
        <v>181</v>
      </c>
      <c r="Q19" s="81">
        <v>0</v>
      </c>
      <c r="R19" s="81">
        <v>1</v>
      </c>
      <c r="S19" s="79" t="s">
        <v>181</v>
      </c>
      <c r="T19" s="81">
        <v>0</v>
      </c>
      <c r="U19" s="81">
        <v>0</v>
      </c>
      <c r="V19" s="79" t="s">
        <v>181</v>
      </c>
      <c r="W19" s="81">
        <v>0</v>
      </c>
      <c r="X19" s="81">
        <v>0</v>
      </c>
      <c r="Y19" s="79" t="s">
        <v>181</v>
      </c>
      <c r="Z19" s="81">
        <v>0</v>
      </c>
      <c r="AA19" s="81">
        <v>0</v>
      </c>
      <c r="AB19" s="79" t="s">
        <v>181</v>
      </c>
      <c r="AC19" s="81">
        <v>1</v>
      </c>
      <c r="AD19" s="81">
        <v>0</v>
      </c>
      <c r="AE19" s="79" t="s">
        <v>181</v>
      </c>
      <c r="AF19" s="81">
        <v>0</v>
      </c>
      <c r="AG19" s="81">
        <v>0</v>
      </c>
      <c r="AH19" s="79" t="s">
        <v>181</v>
      </c>
      <c r="AI19" s="81">
        <v>3</v>
      </c>
      <c r="AJ19" s="81">
        <v>1</v>
      </c>
    </row>
    <row r="20" spans="1:36" ht="13.5">
      <c r="A20" s="79" t="s">
        <v>182</v>
      </c>
      <c r="B20" s="81">
        <v>0</v>
      </c>
      <c r="C20" s="81">
        <v>0</v>
      </c>
      <c r="D20" s="79" t="s">
        <v>182</v>
      </c>
      <c r="E20" s="81">
        <v>0</v>
      </c>
      <c r="F20" s="81">
        <v>1</v>
      </c>
      <c r="G20" s="79" t="s">
        <v>182</v>
      </c>
      <c r="H20" s="81">
        <v>0</v>
      </c>
      <c r="I20" s="81">
        <v>0</v>
      </c>
      <c r="J20" s="79" t="s">
        <v>182</v>
      </c>
      <c r="K20" s="81">
        <v>0</v>
      </c>
      <c r="L20" s="81">
        <v>0</v>
      </c>
      <c r="M20" s="79" t="s">
        <v>182</v>
      </c>
      <c r="N20" s="81">
        <v>2</v>
      </c>
      <c r="O20" s="81">
        <v>0</v>
      </c>
      <c r="P20" s="79" t="s">
        <v>182</v>
      </c>
      <c r="Q20" s="81">
        <v>0</v>
      </c>
      <c r="R20" s="81">
        <v>2</v>
      </c>
      <c r="S20" s="79" t="s">
        <v>182</v>
      </c>
      <c r="T20" s="81">
        <v>2</v>
      </c>
      <c r="U20" s="81">
        <v>1</v>
      </c>
      <c r="V20" s="79" t="s">
        <v>182</v>
      </c>
      <c r="W20" s="81">
        <v>0</v>
      </c>
      <c r="X20" s="81">
        <v>0</v>
      </c>
      <c r="Y20" s="79" t="s">
        <v>182</v>
      </c>
      <c r="Z20" s="81">
        <v>1</v>
      </c>
      <c r="AA20" s="81">
        <v>1</v>
      </c>
      <c r="AB20" s="79" t="s">
        <v>182</v>
      </c>
      <c r="AC20" s="81">
        <v>3</v>
      </c>
      <c r="AD20" s="81">
        <v>3</v>
      </c>
      <c r="AE20" s="79" t="s">
        <v>182</v>
      </c>
      <c r="AF20" s="81">
        <v>2</v>
      </c>
      <c r="AG20" s="81">
        <v>0</v>
      </c>
      <c r="AH20" s="79" t="s">
        <v>182</v>
      </c>
      <c r="AI20" s="81">
        <v>2</v>
      </c>
      <c r="AJ20" s="81">
        <v>0</v>
      </c>
    </row>
    <row r="21" spans="1:36" ht="13.5">
      <c r="A21" s="79" t="s">
        <v>183</v>
      </c>
      <c r="B21" s="81">
        <v>0</v>
      </c>
      <c r="C21" s="81">
        <v>0</v>
      </c>
      <c r="D21" s="79" t="s">
        <v>183</v>
      </c>
      <c r="E21" s="81">
        <v>2</v>
      </c>
      <c r="F21" s="81">
        <v>0</v>
      </c>
      <c r="G21" s="79" t="s">
        <v>183</v>
      </c>
      <c r="H21" s="81">
        <v>0</v>
      </c>
      <c r="I21" s="81">
        <v>0</v>
      </c>
      <c r="J21" s="79" t="s">
        <v>183</v>
      </c>
      <c r="K21" s="81">
        <v>0</v>
      </c>
      <c r="L21" s="81">
        <v>0</v>
      </c>
      <c r="M21" s="79" t="s">
        <v>183</v>
      </c>
      <c r="N21" s="81">
        <v>1</v>
      </c>
      <c r="O21" s="81">
        <v>0</v>
      </c>
      <c r="P21" s="79" t="s">
        <v>183</v>
      </c>
      <c r="Q21" s="81">
        <v>1</v>
      </c>
      <c r="R21" s="81">
        <v>0</v>
      </c>
      <c r="S21" s="79" t="s">
        <v>183</v>
      </c>
      <c r="T21" s="81">
        <v>0</v>
      </c>
      <c r="U21" s="81">
        <v>0</v>
      </c>
      <c r="V21" s="79" t="s">
        <v>183</v>
      </c>
      <c r="W21" s="81">
        <v>0</v>
      </c>
      <c r="X21" s="81">
        <v>1</v>
      </c>
      <c r="Y21" s="79" t="s">
        <v>183</v>
      </c>
      <c r="Z21" s="81">
        <v>0</v>
      </c>
      <c r="AA21" s="81">
        <v>0</v>
      </c>
      <c r="AB21" s="79" t="s">
        <v>183</v>
      </c>
      <c r="AC21" s="81">
        <v>0</v>
      </c>
      <c r="AD21" s="81">
        <v>0</v>
      </c>
      <c r="AE21" s="79" t="s">
        <v>183</v>
      </c>
      <c r="AF21" s="81">
        <v>0</v>
      </c>
      <c r="AG21" s="81">
        <v>1</v>
      </c>
      <c r="AH21" s="79" t="s">
        <v>183</v>
      </c>
      <c r="AI21" s="81">
        <v>2</v>
      </c>
      <c r="AJ21" s="81">
        <v>0</v>
      </c>
    </row>
    <row r="22" spans="1:36" ht="13.5">
      <c r="A22" s="79" t="s">
        <v>184</v>
      </c>
      <c r="B22" s="81">
        <v>0</v>
      </c>
      <c r="C22" s="81">
        <v>0</v>
      </c>
      <c r="D22" s="79" t="s">
        <v>184</v>
      </c>
      <c r="E22" s="81">
        <v>0</v>
      </c>
      <c r="F22" s="81">
        <v>0</v>
      </c>
      <c r="G22" s="79" t="s">
        <v>184</v>
      </c>
      <c r="H22" s="81">
        <v>0</v>
      </c>
      <c r="I22" s="81">
        <v>0</v>
      </c>
      <c r="J22" s="79" t="s">
        <v>184</v>
      </c>
      <c r="K22" s="81">
        <v>0</v>
      </c>
      <c r="L22" s="81">
        <v>0</v>
      </c>
      <c r="M22" s="79" t="s">
        <v>184</v>
      </c>
      <c r="N22" s="81">
        <v>0</v>
      </c>
      <c r="O22" s="81">
        <v>0</v>
      </c>
      <c r="P22" s="79" t="s">
        <v>184</v>
      </c>
      <c r="Q22" s="81">
        <v>0</v>
      </c>
      <c r="R22" s="81">
        <v>0</v>
      </c>
      <c r="S22" s="79" t="s">
        <v>184</v>
      </c>
      <c r="T22" s="81">
        <v>0</v>
      </c>
      <c r="U22" s="81">
        <v>0</v>
      </c>
      <c r="V22" s="79" t="s">
        <v>184</v>
      </c>
      <c r="W22" s="81">
        <v>0</v>
      </c>
      <c r="X22" s="81">
        <v>0</v>
      </c>
      <c r="Y22" s="79" t="s">
        <v>184</v>
      </c>
      <c r="Z22" s="81">
        <v>0</v>
      </c>
      <c r="AA22" s="81">
        <v>0</v>
      </c>
      <c r="AB22" s="79" t="s">
        <v>184</v>
      </c>
      <c r="AC22" s="81">
        <v>0</v>
      </c>
      <c r="AD22" s="81">
        <v>0</v>
      </c>
      <c r="AE22" s="79" t="s">
        <v>184</v>
      </c>
      <c r="AF22" s="81">
        <v>0</v>
      </c>
      <c r="AG22" s="81">
        <v>0</v>
      </c>
      <c r="AH22" s="79" t="s">
        <v>184</v>
      </c>
      <c r="AI22" s="81">
        <v>2</v>
      </c>
      <c r="AJ22" s="81">
        <v>0</v>
      </c>
    </row>
    <row r="23" spans="1:36" ht="13.5">
      <c r="A23" s="79" t="s">
        <v>185</v>
      </c>
      <c r="B23" s="81">
        <v>0</v>
      </c>
      <c r="C23" s="81">
        <v>1</v>
      </c>
      <c r="D23" s="79" t="s">
        <v>185</v>
      </c>
      <c r="E23" s="81">
        <v>0</v>
      </c>
      <c r="F23" s="81">
        <v>0</v>
      </c>
      <c r="G23" s="79" t="s">
        <v>185</v>
      </c>
      <c r="H23" s="81">
        <v>0</v>
      </c>
      <c r="I23" s="81">
        <v>1</v>
      </c>
      <c r="J23" s="79" t="s">
        <v>185</v>
      </c>
      <c r="K23" s="81">
        <v>0</v>
      </c>
      <c r="L23" s="81">
        <v>0</v>
      </c>
      <c r="M23" s="79" t="s">
        <v>185</v>
      </c>
      <c r="N23" s="81">
        <v>0</v>
      </c>
      <c r="O23" s="81">
        <v>0</v>
      </c>
      <c r="P23" s="79" t="s">
        <v>185</v>
      </c>
      <c r="Q23" s="81">
        <v>0</v>
      </c>
      <c r="R23" s="81">
        <v>0</v>
      </c>
      <c r="S23" s="79" t="s">
        <v>185</v>
      </c>
      <c r="T23" s="81">
        <v>0</v>
      </c>
      <c r="U23" s="81">
        <v>1</v>
      </c>
      <c r="V23" s="79" t="s">
        <v>185</v>
      </c>
      <c r="W23" s="81">
        <v>0</v>
      </c>
      <c r="X23" s="81">
        <v>0</v>
      </c>
      <c r="Y23" s="79" t="s">
        <v>185</v>
      </c>
      <c r="Z23" s="81">
        <v>0</v>
      </c>
      <c r="AA23" s="81">
        <v>0</v>
      </c>
      <c r="AB23" s="79" t="s">
        <v>185</v>
      </c>
      <c r="AC23" s="81">
        <v>0</v>
      </c>
      <c r="AD23" s="81">
        <v>0</v>
      </c>
      <c r="AE23" s="79" t="s">
        <v>185</v>
      </c>
      <c r="AF23" s="81">
        <v>0</v>
      </c>
      <c r="AG23" s="81">
        <v>0</v>
      </c>
      <c r="AH23" s="79" t="s">
        <v>185</v>
      </c>
      <c r="AI23" s="81">
        <v>1</v>
      </c>
      <c r="AJ23" s="81">
        <v>0</v>
      </c>
    </row>
    <row r="24" spans="1:36" ht="13.5">
      <c r="A24" s="79" t="s">
        <v>186</v>
      </c>
      <c r="B24" s="81">
        <v>3</v>
      </c>
      <c r="C24" s="81">
        <v>1</v>
      </c>
      <c r="D24" s="79" t="s">
        <v>186</v>
      </c>
      <c r="E24" s="81">
        <v>0</v>
      </c>
      <c r="F24" s="81">
        <v>0</v>
      </c>
      <c r="G24" s="79" t="s">
        <v>186</v>
      </c>
      <c r="H24" s="81">
        <v>0</v>
      </c>
      <c r="I24" s="81">
        <v>1</v>
      </c>
      <c r="J24" s="79" t="s">
        <v>186</v>
      </c>
      <c r="K24" s="81">
        <v>0</v>
      </c>
      <c r="L24" s="81">
        <v>0</v>
      </c>
      <c r="M24" s="79" t="s">
        <v>186</v>
      </c>
      <c r="N24" s="81">
        <v>0</v>
      </c>
      <c r="O24" s="81">
        <v>0</v>
      </c>
      <c r="P24" s="79" t="s">
        <v>186</v>
      </c>
      <c r="Q24" s="81">
        <v>1</v>
      </c>
      <c r="R24" s="81">
        <v>2</v>
      </c>
      <c r="S24" s="79" t="s">
        <v>186</v>
      </c>
      <c r="T24" s="81">
        <v>1</v>
      </c>
      <c r="U24" s="81">
        <v>0</v>
      </c>
      <c r="V24" s="79" t="s">
        <v>186</v>
      </c>
      <c r="W24" s="81">
        <v>0</v>
      </c>
      <c r="X24" s="81">
        <v>0</v>
      </c>
      <c r="Y24" s="79" t="s">
        <v>186</v>
      </c>
      <c r="Z24" s="81">
        <v>1</v>
      </c>
      <c r="AA24" s="81">
        <v>0</v>
      </c>
      <c r="AB24" s="79" t="s">
        <v>186</v>
      </c>
      <c r="AC24" s="81">
        <v>0</v>
      </c>
      <c r="AD24" s="81">
        <v>1</v>
      </c>
      <c r="AE24" s="79" t="s">
        <v>186</v>
      </c>
      <c r="AF24" s="81">
        <v>1</v>
      </c>
      <c r="AG24" s="81">
        <v>0</v>
      </c>
      <c r="AH24" s="79" t="s">
        <v>186</v>
      </c>
      <c r="AI24" s="81">
        <v>3</v>
      </c>
      <c r="AJ24" s="81">
        <v>0</v>
      </c>
    </row>
    <row r="25" spans="1:36" ht="13.5">
      <c r="A25" s="79" t="s">
        <v>187</v>
      </c>
      <c r="B25" s="81">
        <v>4</v>
      </c>
      <c r="C25" s="81">
        <v>1</v>
      </c>
      <c r="D25" s="79" t="s">
        <v>187</v>
      </c>
      <c r="E25" s="81">
        <v>1</v>
      </c>
      <c r="F25" s="81">
        <v>1</v>
      </c>
      <c r="G25" s="79" t="s">
        <v>187</v>
      </c>
      <c r="H25" s="81">
        <v>0</v>
      </c>
      <c r="I25" s="81">
        <v>0</v>
      </c>
      <c r="J25" s="79" t="s">
        <v>187</v>
      </c>
      <c r="K25" s="81">
        <v>1</v>
      </c>
      <c r="L25" s="81">
        <v>1</v>
      </c>
      <c r="M25" s="79" t="s">
        <v>187</v>
      </c>
      <c r="N25" s="81">
        <v>1</v>
      </c>
      <c r="O25" s="81">
        <v>1</v>
      </c>
      <c r="P25" s="79" t="s">
        <v>187</v>
      </c>
      <c r="Q25" s="81">
        <v>0</v>
      </c>
      <c r="R25" s="81">
        <v>0</v>
      </c>
      <c r="S25" s="79" t="s">
        <v>187</v>
      </c>
      <c r="T25" s="81">
        <v>0</v>
      </c>
      <c r="U25" s="81">
        <v>0</v>
      </c>
      <c r="V25" s="79" t="s">
        <v>187</v>
      </c>
      <c r="W25" s="81">
        <v>0</v>
      </c>
      <c r="X25" s="81">
        <v>0</v>
      </c>
      <c r="Y25" s="79" t="s">
        <v>187</v>
      </c>
      <c r="Z25" s="81">
        <v>2</v>
      </c>
      <c r="AA25" s="81">
        <v>2</v>
      </c>
      <c r="AB25" s="79" t="s">
        <v>187</v>
      </c>
      <c r="AC25" s="81">
        <v>0</v>
      </c>
      <c r="AD25" s="81">
        <v>3</v>
      </c>
      <c r="AE25" s="79" t="s">
        <v>187</v>
      </c>
      <c r="AF25" s="81">
        <v>1</v>
      </c>
      <c r="AG25" s="81">
        <v>0</v>
      </c>
      <c r="AH25" s="79" t="s">
        <v>187</v>
      </c>
      <c r="AI25" s="81">
        <v>6</v>
      </c>
      <c r="AJ25" s="81">
        <v>3</v>
      </c>
    </row>
    <row r="26" spans="1:36" ht="13.5">
      <c r="A26" s="79" t="s">
        <v>188</v>
      </c>
      <c r="B26" s="81">
        <v>5</v>
      </c>
      <c r="C26" s="81">
        <v>3</v>
      </c>
      <c r="D26" s="79" t="s">
        <v>188</v>
      </c>
      <c r="E26" s="81">
        <v>3</v>
      </c>
      <c r="F26" s="81">
        <v>2</v>
      </c>
      <c r="G26" s="79" t="s">
        <v>188</v>
      </c>
      <c r="H26" s="81">
        <v>4</v>
      </c>
      <c r="I26" s="81">
        <v>1</v>
      </c>
      <c r="J26" s="79" t="s">
        <v>188</v>
      </c>
      <c r="K26" s="81">
        <v>3</v>
      </c>
      <c r="L26" s="81">
        <v>0</v>
      </c>
      <c r="M26" s="79" t="s">
        <v>188</v>
      </c>
      <c r="N26" s="81">
        <v>5</v>
      </c>
      <c r="O26" s="81">
        <v>0</v>
      </c>
      <c r="P26" s="79" t="s">
        <v>188</v>
      </c>
      <c r="Q26" s="81">
        <v>2</v>
      </c>
      <c r="R26" s="81">
        <v>2</v>
      </c>
      <c r="S26" s="79" t="s">
        <v>188</v>
      </c>
      <c r="T26" s="81">
        <v>2</v>
      </c>
      <c r="U26" s="81">
        <v>0</v>
      </c>
      <c r="V26" s="79" t="s">
        <v>188</v>
      </c>
      <c r="W26" s="81">
        <v>0</v>
      </c>
      <c r="X26" s="81">
        <v>1</v>
      </c>
      <c r="Y26" s="79" t="s">
        <v>188</v>
      </c>
      <c r="Z26" s="81">
        <v>3</v>
      </c>
      <c r="AA26" s="81">
        <v>2</v>
      </c>
      <c r="AB26" s="79" t="s">
        <v>188</v>
      </c>
      <c r="AC26" s="81">
        <v>2</v>
      </c>
      <c r="AD26" s="81">
        <v>2</v>
      </c>
      <c r="AE26" s="79" t="s">
        <v>188</v>
      </c>
      <c r="AF26" s="81">
        <v>4</v>
      </c>
      <c r="AG26" s="81">
        <v>4</v>
      </c>
      <c r="AH26" s="79" t="s">
        <v>188</v>
      </c>
      <c r="AI26" s="81">
        <v>28</v>
      </c>
      <c r="AJ26" s="81">
        <v>7</v>
      </c>
    </row>
    <row r="27" spans="1:36" ht="13.5">
      <c r="A27" s="79" t="s">
        <v>189</v>
      </c>
      <c r="B27" s="81">
        <v>1</v>
      </c>
      <c r="C27" s="81">
        <v>3</v>
      </c>
      <c r="D27" s="79" t="s">
        <v>189</v>
      </c>
      <c r="E27" s="81">
        <v>1</v>
      </c>
      <c r="F27" s="81">
        <v>3</v>
      </c>
      <c r="G27" s="79" t="s">
        <v>189</v>
      </c>
      <c r="H27" s="81">
        <v>1</v>
      </c>
      <c r="I27" s="81">
        <v>1</v>
      </c>
      <c r="J27" s="79" t="s">
        <v>189</v>
      </c>
      <c r="K27" s="81">
        <v>1</v>
      </c>
      <c r="L27" s="81">
        <v>0</v>
      </c>
      <c r="M27" s="79" t="s">
        <v>189</v>
      </c>
      <c r="N27" s="81">
        <v>2</v>
      </c>
      <c r="O27" s="81">
        <v>0</v>
      </c>
      <c r="P27" s="79" t="s">
        <v>189</v>
      </c>
      <c r="Q27" s="81">
        <v>4</v>
      </c>
      <c r="R27" s="81">
        <v>1</v>
      </c>
      <c r="S27" s="79" t="s">
        <v>189</v>
      </c>
      <c r="T27" s="81">
        <v>0</v>
      </c>
      <c r="U27" s="81">
        <v>0</v>
      </c>
      <c r="V27" s="79" t="s">
        <v>189</v>
      </c>
      <c r="W27" s="81">
        <v>0</v>
      </c>
      <c r="X27" s="81">
        <v>0</v>
      </c>
      <c r="Y27" s="79" t="s">
        <v>189</v>
      </c>
      <c r="Z27" s="81">
        <v>0</v>
      </c>
      <c r="AA27" s="81">
        <v>0</v>
      </c>
      <c r="AB27" s="79" t="s">
        <v>189</v>
      </c>
      <c r="AC27" s="81">
        <v>2</v>
      </c>
      <c r="AD27" s="81">
        <v>1</v>
      </c>
      <c r="AE27" s="79" t="s">
        <v>189</v>
      </c>
      <c r="AF27" s="81">
        <v>4</v>
      </c>
      <c r="AG27" s="81">
        <v>1</v>
      </c>
      <c r="AH27" s="79" t="s">
        <v>189</v>
      </c>
      <c r="AI27" s="81">
        <v>7</v>
      </c>
      <c r="AJ27" s="81">
        <v>1</v>
      </c>
    </row>
    <row r="28" spans="1:36" ht="13.5">
      <c r="A28" s="79" t="s">
        <v>190</v>
      </c>
      <c r="B28" s="81">
        <v>8</v>
      </c>
      <c r="C28" s="81">
        <v>3</v>
      </c>
      <c r="D28" s="79" t="s">
        <v>190</v>
      </c>
      <c r="E28" s="81">
        <v>25</v>
      </c>
      <c r="F28" s="81">
        <v>11</v>
      </c>
      <c r="G28" s="79" t="s">
        <v>190</v>
      </c>
      <c r="H28" s="81">
        <v>4</v>
      </c>
      <c r="I28" s="81">
        <v>3</v>
      </c>
      <c r="J28" s="79" t="s">
        <v>190</v>
      </c>
      <c r="K28" s="81">
        <v>5</v>
      </c>
      <c r="L28" s="81">
        <v>3</v>
      </c>
      <c r="M28" s="79" t="s">
        <v>190</v>
      </c>
      <c r="N28" s="81">
        <v>2</v>
      </c>
      <c r="O28" s="81">
        <v>2</v>
      </c>
      <c r="P28" s="79" t="s">
        <v>190</v>
      </c>
      <c r="Q28" s="81">
        <v>5</v>
      </c>
      <c r="R28" s="81">
        <v>3</v>
      </c>
      <c r="S28" s="79" t="s">
        <v>190</v>
      </c>
      <c r="T28" s="81">
        <v>3</v>
      </c>
      <c r="U28" s="81">
        <v>3</v>
      </c>
      <c r="V28" s="79" t="s">
        <v>190</v>
      </c>
      <c r="W28" s="81">
        <v>3</v>
      </c>
      <c r="X28" s="81">
        <v>2</v>
      </c>
      <c r="Y28" s="79" t="s">
        <v>190</v>
      </c>
      <c r="Z28" s="81">
        <v>1</v>
      </c>
      <c r="AA28" s="81">
        <v>3</v>
      </c>
      <c r="AB28" s="79" t="s">
        <v>190</v>
      </c>
      <c r="AC28" s="81">
        <v>4</v>
      </c>
      <c r="AD28" s="81">
        <v>2</v>
      </c>
      <c r="AE28" s="79" t="s">
        <v>190</v>
      </c>
      <c r="AF28" s="81">
        <v>4</v>
      </c>
      <c r="AG28" s="81">
        <v>4</v>
      </c>
      <c r="AH28" s="79" t="s">
        <v>190</v>
      </c>
      <c r="AI28" s="81">
        <v>8</v>
      </c>
      <c r="AJ28" s="81">
        <v>6</v>
      </c>
    </row>
    <row r="29" spans="1:36" ht="13.5">
      <c r="A29" s="79" t="s">
        <v>191</v>
      </c>
      <c r="B29" s="81">
        <v>55</v>
      </c>
      <c r="C29" s="81">
        <v>47</v>
      </c>
      <c r="D29" s="79" t="s">
        <v>191</v>
      </c>
      <c r="E29" s="81">
        <v>45</v>
      </c>
      <c r="F29" s="81">
        <v>27</v>
      </c>
      <c r="G29" s="79" t="s">
        <v>191</v>
      </c>
      <c r="H29" s="81">
        <v>34</v>
      </c>
      <c r="I29" s="81">
        <v>28</v>
      </c>
      <c r="J29" s="79" t="s">
        <v>191</v>
      </c>
      <c r="K29" s="81">
        <v>24</v>
      </c>
      <c r="L29" s="81">
        <v>17</v>
      </c>
      <c r="M29" s="79" t="s">
        <v>191</v>
      </c>
      <c r="N29" s="81">
        <v>50</v>
      </c>
      <c r="O29" s="81">
        <v>47</v>
      </c>
      <c r="P29" s="79" t="s">
        <v>191</v>
      </c>
      <c r="Q29" s="81">
        <v>32</v>
      </c>
      <c r="R29" s="81">
        <v>23</v>
      </c>
      <c r="S29" s="79" t="s">
        <v>191</v>
      </c>
      <c r="T29" s="81">
        <v>30</v>
      </c>
      <c r="U29" s="81">
        <v>38</v>
      </c>
      <c r="V29" s="79" t="s">
        <v>191</v>
      </c>
      <c r="W29" s="81">
        <v>33</v>
      </c>
      <c r="X29" s="81">
        <v>31</v>
      </c>
      <c r="Y29" s="79" t="s">
        <v>191</v>
      </c>
      <c r="Z29" s="81">
        <v>44</v>
      </c>
      <c r="AA29" s="81">
        <v>48</v>
      </c>
      <c r="AB29" s="79" t="s">
        <v>191</v>
      </c>
      <c r="AC29" s="81">
        <v>19</v>
      </c>
      <c r="AD29" s="81">
        <v>28</v>
      </c>
      <c r="AE29" s="79" t="s">
        <v>191</v>
      </c>
      <c r="AF29" s="81">
        <v>52</v>
      </c>
      <c r="AG29" s="81">
        <v>34</v>
      </c>
      <c r="AH29" s="79" t="s">
        <v>191</v>
      </c>
      <c r="AI29" s="81">
        <v>128</v>
      </c>
      <c r="AJ29" s="81">
        <v>81</v>
      </c>
    </row>
    <row r="30" spans="1:36" ht="13.5">
      <c r="A30" s="79" t="s">
        <v>192</v>
      </c>
      <c r="B30" s="81">
        <v>23</v>
      </c>
      <c r="C30" s="81">
        <v>17</v>
      </c>
      <c r="D30" s="79" t="s">
        <v>192</v>
      </c>
      <c r="E30" s="81">
        <v>9</v>
      </c>
      <c r="F30" s="81">
        <v>19</v>
      </c>
      <c r="G30" s="79" t="s">
        <v>192</v>
      </c>
      <c r="H30" s="81">
        <v>15</v>
      </c>
      <c r="I30" s="81">
        <v>16</v>
      </c>
      <c r="J30" s="79" t="s">
        <v>192</v>
      </c>
      <c r="K30" s="81">
        <v>19</v>
      </c>
      <c r="L30" s="81">
        <v>12</v>
      </c>
      <c r="M30" s="79" t="s">
        <v>192</v>
      </c>
      <c r="N30" s="81">
        <v>12</v>
      </c>
      <c r="O30" s="81">
        <v>17</v>
      </c>
      <c r="P30" s="79" t="s">
        <v>192</v>
      </c>
      <c r="Q30" s="81">
        <v>22</v>
      </c>
      <c r="R30" s="81">
        <v>16</v>
      </c>
      <c r="S30" s="79" t="s">
        <v>192</v>
      </c>
      <c r="T30" s="81">
        <v>22</v>
      </c>
      <c r="U30" s="81">
        <v>18</v>
      </c>
      <c r="V30" s="79" t="s">
        <v>192</v>
      </c>
      <c r="W30" s="81">
        <v>20</v>
      </c>
      <c r="X30" s="81">
        <v>14</v>
      </c>
      <c r="Y30" s="79" t="s">
        <v>192</v>
      </c>
      <c r="Z30" s="81">
        <v>17</v>
      </c>
      <c r="AA30" s="81">
        <v>24</v>
      </c>
      <c r="AB30" s="79" t="s">
        <v>192</v>
      </c>
      <c r="AC30" s="81">
        <v>14</v>
      </c>
      <c r="AD30" s="81">
        <v>15</v>
      </c>
      <c r="AE30" s="79" t="s">
        <v>192</v>
      </c>
      <c r="AF30" s="81">
        <v>15</v>
      </c>
      <c r="AG30" s="81">
        <v>21</v>
      </c>
      <c r="AH30" s="79" t="s">
        <v>192</v>
      </c>
      <c r="AI30" s="81">
        <v>56</v>
      </c>
      <c r="AJ30" s="81">
        <v>41</v>
      </c>
    </row>
    <row r="31" spans="1:36" ht="13.5">
      <c r="A31" s="79" t="s">
        <v>193</v>
      </c>
      <c r="B31" s="81">
        <v>8</v>
      </c>
      <c r="C31" s="81">
        <v>4</v>
      </c>
      <c r="D31" s="79" t="s">
        <v>193</v>
      </c>
      <c r="E31" s="81">
        <v>5</v>
      </c>
      <c r="F31" s="81">
        <v>6</v>
      </c>
      <c r="G31" s="79" t="s">
        <v>193</v>
      </c>
      <c r="H31" s="81">
        <v>4</v>
      </c>
      <c r="I31" s="81">
        <v>5</v>
      </c>
      <c r="J31" s="79" t="s">
        <v>193</v>
      </c>
      <c r="K31" s="81">
        <v>4</v>
      </c>
      <c r="L31" s="81">
        <v>4</v>
      </c>
      <c r="M31" s="79" t="s">
        <v>193</v>
      </c>
      <c r="N31" s="81">
        <v>2</v>
      </c>
      <c r="O31" s="81">
        <v>3</v>
      </c>
      <c r="P31" s="79" t="s">
        <v>193</v>
      </c>
      <c r="Q31" s="81">
        <v>2</v>
      </c>
      <c r="R31" s="81">
        <v>2</v>
      </c>
      <c r="S31" s="79" t="s">
        <v>193</v>
      </c>
      <c r="T31" s="81">
        <v>3</v>
      </c>
      <c r="U31" s="81">
        <v>2</v>
      </c>
      <c r="V31" s="79" t="s">
        <v>193</v>
      </c>
      <c r="W31" s="81">
        <v>5</v>
      </c>
      <c r="X31" s="81">
        <v>7</v>
      </c>
      <c r="Y31" s="79" t="s">
        <v>193</v>
      </c>
      <c r="Z31" s="81">
        <v>4</v>
      </c>
      <c r="AA31" s="81">
        <v>5</v>
      </c>
      <c r="AB31" s="79" t="s">
        <v>193</v>
      </c>
      <c r="AC31" s="81">
        <v>3</v>
      </c>
      <c r="AD31" s="81">
        <v>2</v>
      </c>
      <c r="AE31" s="79" t="s">
        <v>193</v>
      </c>
      <c r="AF31" s="81">
        <v>5</v>
      </c>
      <c r="AG31" s="81">
        <v>5</v>
      </c>
      <c r="AH31" s="79" t="s">
        <v>193</v>
      </c>
      <c r="AI31" s="81">
        <v>20</v>
      </c>
      <c r="AJ31" s="81">
        <v>14</v>
      </c>
    </row>
    <row r="32" spans="1:36" ht="13.5">
      <c r="A32" s="79" t="s">
        <v>194</v>
      </c>
      <c r="B32" s="81">
        <v>10</v>
      </c>
      <c r="C32" s="81">
        <v>12</v>
      </c>
      <c r="D32" s="79" t="s">
        <v>194</v>
      </c>
      <c r="E32" s="81">
        <v>3</v>
      </c>
      <c r="F32" s="81">
        <v>3</v>
      </c>
      <c r="G32" s="79" t="s">
        <v>194</v>
      </c>
      <c r="H32" s="81">
        <v>4</v>
      </c>
      <c r="I32" s="81">
        <v>5</v>
      </c>
      <c r="J32" s="79" t="s">
        <v>194</v>
      </c>
      <c r="K32" s="81">
        <v>4</v>
      </c>
      <c r="L32" s="81">
        <v>1</v>
      </c>
      <c r="M32" s="79" t="s">
        <v>194</v>
      </c>
      <c r="N32" s="81">
        <v>7</v>
      </c>
      <c r="O32" s="81">
        <v>2</v>
      </c>
      <c r="P32" s="79" t="s">
        <v>194</v>
      </c>
      <c r="Q32" s="81">
        <v>4</v>
      </c>
      <c r="R32" s="81">
        <v>4</v>
      </c>
      <c r="S32" s="79" t="s">
        <v>194</v>
      </c>
      <c r="T32" s="81">
        <v>6</v>
      </c>
      <c r="U32" s="81">
        <v>4</v>
      </c>
      <c r="V32" s="79" t="s">
        <v>194</v>
      </c>
      <c r="W32" s="81">
        <v>3</v>
      </c>
      <c r="X32" s="81">
        <v>5</v>
      </c>
      <c r="Y32" s="79" t="s">
        <v>194</v>
      </c>
      <c r="Z32" s="81">
        <v>5</v>
      </c>
      <c r="AA32" s="81">
        <v>7</v>
      </c>
      <c r="AB32" s="79" t="s">
        <v>194</v>
      </c>
      <c r="AC32" s="81">
        <v>1</v>
      </c>
      <c r="AD32" s="81">
        <v>1</v>
      </c>
      <c r="AE32" s="79" t="s">
        <v>194</v>
      </c>
      <c r="AF32" s="81">
        <v>4</v>
      </c>
      <c r="AG32" s="81">
        <v>4</v>
      </c>
      <c r="AH32" s="79" t="s">
        <v>194</v>
      </c>
      <c r="AI32" s="81">
        <v>7</v>
      </c>
      <c r="AJ32" s="81">
        <v>2</v>
      </c>
    </row>
    <row r="33" spans="1:36" ht="13.5">
      <c r="A33" s="79" t="s">
        <v>195</v>
      </c>
      <c r="B33" s="81">
        <v>0</v>
      </c>
      <c r="C33" s="81">
        <v>0</v>
      </c>
      <c r="D33" s="79" t="s">
        <v>195</v>
      </c>
      <c r="E33" s="81">
        <v>0</v>
      </c>
      <c r="F33" s="81">
        <v>0</v>
      </c>
      <c r="G33" s="79" t="s">
        <v>195</v>
      </c>
      <c r="H33" s="81">
        <v>1</v>
      </c>
      <c r="I33" s="81">
        <v>0</v>
      </c>
      <c r="J33" s="79" t="s">
        <v>195</v>
      </c>
      <c r="K33" s="81">
        <v>2</v>
      </c>
      <c r="L33" s="81">
        <v>0</v>
      </c>
      <c r="M33" s="79" t="s">
        <v>195</v>
      </c>
      <c r="N33" s="81">
        <v>3</v>
      </c>
      <c r="O33" s="81">
        <v>0</v>
      </c>
      <c r="P33" s="79" t="s">
        <v>195</v>
      </c>
      <c r="Q33" s="81">
        <v>2</v>
      </c>
      <c r="R33" s="81">
        <v>2</v>
      </c>
      <c r="S33" s="79" t="s">
        <v>195</v>
      </c>
      <c r="T33" s="81">
        <v>0</v>
      </c>
      <c r="U33" s="81">
        <v>0</v>
      </c>
      <c r="V33" s="79" t="s">
        <v>195</v>
      </c>
      <c r="W33" s="81">
        <v>0</v>
      </c>
      <c r="X33" s="81">
        <v>0</v>
      </c>
      <c r="Y33" s="79" t="s">
        <v>195</v>
      </c>
      <c r="Z33" s="81">
        <v>0</v>
      </c>
      <c r="AA33" s="81">
        <v>0</v>
      </c>
      <c r="AB33" s="79" t="s">
        <v>195</v>
      </c>
      <c r="AC33" s="81">
        <v>1</v>
      </c>
      <c r="AD33" s="81">
        <v>5</v>
      </c>
      <c r="AE33" s="79" t="s">
        <v>195</v>
      </c>
      <c r="AF33" s="81">
        <v>1</v>
      </c>
      <c r="AG33" s="81">
        <v>0</v>
      </c>
      <c r="AH33" s="79" t="s">
        <v>195</v>
      </c>
      <c r="AI33" s="81">
        <v>5</v>
      </c>
      <c r="AJ33" s="81">
        <v>4</v>
      </c>
    </row>
    <row r="34" spans="1:36" ht="13.5">
      <c r="A34" s="79" t="s">
        <v>160</v>
      </c>
      <c r="B34" s="81">
        <v>1</v>
      </c>
      <c r="C34" s="81">
        <v>0</v>
      </c>
      <c r="D34" s="79" t="s">
        <v>160</v>
      </c>
      <c r="E34" s="81">
        <v>0</v>
      </c>
      <c r="F34" s="81">
        <v>0</v>
      </c>
      <c r="G34" s="79" t="s">
        <v>160</v>
      </c>
      <c r="H34" s="81">
        <v>0</v>
      </c>
      <c r="I34" s="81">
        <v>0</v>
      </c>
      <c r="J34" s="79" t="s">
        <v>160</v>
      </c>
      <c r="K34" s="81">
        <v>0</v>
      </c>
      <c r="L34" s="81">
        <v>0</v>
      </c>
      <c r="M34" s="79" t="s">
        <v>160</v>
      </c>
      <c r="N34" s="81">
        <v>0</v>
      </c>
      <c r="O34" s="81">
        <v>0</v>
      </c>
      <c r="P34" s="79" t="s">
        <v>160</v>
      </c>
      <c r="Q34" s="81">
        <v>1</v>
      </c>
      <c r="R34" s="81">
        <v>1</v>
      </c>
      <c r="S34" s="79" t="s">
        <v>160</v>
      </c>
      <c r="T34" s="81">
        <v>0</v>
      </c>
      <c r="U34" s="81">
        <v>1</v>
      </c>
      <c r="V34" s="79" t="s">
        <v>160</v>
      </c>
      <c r="W34" s="81">
        <v>0</v>
      </c>
      <c r="X34" s="81">
        <v>0</v>
      </c>
      <c r="Y34" s="79" t="s">
        <v>160</v>
      </c>
      <c r="Z34" s="81">
        <v>0</v>
      </c>
      <c r="AA34" s="81">
        <v>0</v>
      </c>
      <c r="AB34" s="79" t="s">
        <v>160</v>
      </c>
      <c r="AC34" s="81">
        <v>0</v>
      </c>
      <c r="AD34" s="81">
        <v>0</v>
      </c>
      <c r="AE34" s="79" t="s">
        <v>160</v>
      </c>
      <c r="AF34" s="81">
        <v>0</v>
      </c>
      <c r="AG34" s="81">
        <v>0</v>
      </c>
      <c r="AH34" s="79" t="s">
        <v>160</v>
      </c>
      <c r="AI34" s="81">
        <v>2</v>
      </c>
      <c r="AJ34" s="81">
        <v>0</v>
      </c>
    </row>
    <row r="35" spans="1:36" ht="13.5">
      <c r="A35" s="79" t="s">
        <v>161</v>
      </c>
      <c r="B35" s="81">
        <v>1</v>
      </c>
      <c r="C35" s="81">
        <v>1</v>
      </c>
      <c r="D35" s="79" t="s">
        <v>161</v>
      </c>
      <c r="E35" s="81">
        <v>0</v>
      </c>
      <c r="F35" s="81">
        <v>0</v>
      </c>
      <c r="G35" s="79" t="s">
        <v>161</v>
      </c>
      <c r="H35" s="81">
        <v>0</v>
      </c>
      <c r="I35" s="81">
        <v>0</v>
      </c>
      <c r="J35" s="79" t="s">
        <v>161</v>
      </c>
      <c r="K35" s="81">
        <v>0</v>
      </c>
      <c r="L35" s="81">
        <v>0</v>
      </c>
      <c r="M35" s="79" t="s">
        <v>161</v>
      </c>
      <c r="N35" s="81">
        <v>1</v>
      </c>
      <c r="O35" s="81">
        <v>0</v>
      </c>
      <c r="P35" s="79" t="s">
        <v>161</v>
      </c>
      <c r="Q35" s="81">
        <v>0</v>
      </c>
      <c r="R35" s="81">
        <v>0</v>
      </c>
      <c r="S35" s="79" t="s">
        <v>161</v>
      </c>
      <c r="T35" s="81">
        <v>0</v>
      </c>
      <c r="U35" s="81">
        <v>0</v>
      </c>
      <c r="V35" s="79" t="s">
        <v>161</v>
      </c>
      <c r="W35" s="81">
        <v>0</v>
      </c>
      <c r="X35" s="81">
        <v>0</v>
      </c>
      <c r="Y35" s="79" t="s">
        <v>161</v>
      </c>
      <c r="Z35" s="81">
        <v>0</v>
      </c>
      <c r="AA35" s="81">
        <v>0</v>
      </c>
      <c r="AB35" s="79" t="s">
        <v>161</v>
      </c>
      <c r="AC35" s="81">
        <v>0</v>
      </c>
      <c r="AD35" s="81">
        <v>0</v>
      </c>
      <c r="AE35" s="79" t="s">
        <v>161</v>
      </c>
      <c r="AF35" s="81">
        <v>0</v>
      </c>
      <c r="AG35" s="81">
        <v>0</v>
      </c>
      <c r="AH35" s="79" t="s">
        <v>161</v>
      </c>
      <c r="AI35" s="81">
        <v>2</v>
      </c>
      <c r="AJ35" s="81">
        <v>0</v>
      </c>
    </row>
    <row r="36" spans="1:36" ht="13.5">
      <c r="A36" s="79" t="s">
        <v>162</v>
      </c>
      <c r="B36" s="81">
        <v>0</v>
      </c>
      <c r="C36" s="81">
        <v>1</v>
      </c>
      <c r="D36" s="79" t="s">
        <v>162</v>
      </c>
      <c r="E36" s="81">
        <v>2</v>
      </c>
      <c r="F36" s="81">
        <v>1</v>
      </c>
      <c r="G36" s="79" t="s">
        <v>162</v>
      </c>
      <c r="H36" s="81">
        <v>1</v>
      </c>
      <c r="I36" s="81">
        <v>1</v>
      </c>
      <c r="J36" s="79" t="s">
        <v>162</v>
      </c>
      <c r="K36" s="81">
        <v>0</v>
      </c>
      <c r="L36" s="81">
        <v>0</v>
      </c>
      <c r="M36" s="79" t="s">
        <v>162</v>
      </c>
      <c r="N36" s="81">
        <v>2</v>
      </c>
      <c r="O36" s="81">
        <v>0</v>
      </c>
      <c r="P36" s="79" t="s">
        <v>162</v>
      </c>
      <c r="Q36" s="81">
        <v>0</v>
      </c>
      <c r="R36" s="81">
        <v>0</v>
      </c>
      <c r="S36" s="79" t="s">
        <v>162</v>
      </c>
      <c r="T36" s="81">
        <v>0</v>
      </c>
      <c r="U36" s="81">
        <v>0</v>
      </c>
      <c r="V36" s="79" t="s">
        <v>162</v>
      </c>
      <c r="W36" s="81">
        <v>0</v>
      </c>
      <c r="X36" s="81">
        <v>0</v>
      </c>
      <c r="Y36" s="79" t="s">
        <v>162</v>
      </c>
      <c r="Z36" s="81">
        <v>0</v>
      </c>
      <c r="AA36" s="81">
        <v>1</v>
      </c>
      <c r="AB36" s="79" t="s">
        <v>162</v>
      </c>
      <c r="AC36" s="81">
        <v>0</v>
      </c>
      <c r="AD36" s="81">
        <v>0</v>
      </c>
      <c r="AE36" s="79" t="s">
        <v>162</v>
      </c>
      <c r="AF36" s="81">
        <v>0</v>
      </c>
      <c r="AG36" s="81">
        <v>1</v>
      </c>
      <c r="AH36" s="79" t="s">
        <v>162</v>
      </c>
      <c r="AI36" s="81">
        <v>6</v>
      </c>
      <c r="AJ36" s="81">
        <v>1</v>
      </c>
    </row>
    <row r="37" spans="1:36" ht="13.5">
      <c r="A37" s="79" t="s">
        <v>390</v>
      </c>
      <c r="B37" s="81">
        <v>2</v>
      </c>
      <c r="C37" s="81">
        <v>0</v>
      </c>
      <c r="D37" s="79" t="s">
        <v>390</v>
      </c>
      <c r="E37" s="81">
        <v>0</v>
      </c>
      <c r="F37" s="81">
        <v>0</v>
      </c>
      <c r="G37" s="79" t="s">
        <v>390</v>
      </c>
      <c r="H37" s="81">
        <v>2</v>
      </c>
      <c r="I37" s="81">
        <v>0</v>
      </c>
      <c r="J37" s="79" t="s">
        <v>390</v>
      </c>
      <c r="K37" s="81">
        <v>1</v>
      </c>
      <c r="L37" s="81">
        <v>0</v>
      </c>
      <c r="M37" s="79" t="s">
        <v>390</v>
      </c>
      <c r="N37" s="81">
        <v>0</v>
      </c>
      <c r="O37" s="81">
        <v>0</v>
      </c>
      <c r="P37" s="79" t="s">
        <v>390</v>
      </c>
      <c r="Q37" s="81">
        <v>0</v>
      </c>
      <c r="R37" s="81">
        <v>0</v>
      </c>
      <c r="S37" s="79" t="s">
        <v>390</v>
      </c>
      <c r="T37" s="81">
        <v>1</v>
      </c>
      <c r="U37" s="81">
        <v>0</v>
      </c>
      <c r="V37" s="79" t="s">
        <v>390</v>
      </c>
      <c r="W37" s="81">
        <v>3</v>
      </c>
      <c r="X37" s="81">
        <v>2</v>
      </c>
      <c r="Y37" s="79" t="s">
        <v>390</v>
      </c>
      <c r="Z37" s="81">
        <v>0</v>
      </c>
      <c r="AA37" s="81">
        <v>0</v>
      </c>
      <c r="AB37" s="79" t="s">
        <v>390</v>
      </c>
      <c r="AC37" s="81">
        <v>1</v>
      </c>
      <c r="AD37" s="81">
        <v>1</v>
      </c>
      <c r="AE37" s="79" t="s">
        <v>390</v>
      </c>
      <c r="AF37" s="81">
        <v>1</v>
      </c>
      <c r="AG37" s="81">
        <v>0</v>
      </c>
      <c r="AH37" s="79" t="s">
        <v>390</v>
      </c>
      <c r="AI37" s="81">
        <v>10</v>
      </c>
      <c r="AJ37" s="81">
        <v>6</v>
      </c>
    </row>
    <row r="38" spans="1:36" ht="13.5">
      <c r="A38" s="79" t="s">
        <v>391</v>
      </c>
      <c r="B38" s="81">
        <v>0</v>
      </c>
      <c r="C38" s="81">
        <v>1</v>
      </c>
      <c r="D38" s="79" t="s">
        <v>391</v>
      </c>
      <c r="E38" s="81">
        <v>0</v>
      </c>
      <c r="F38" s="81">
        <v>0</v>
      </c>
      <c r="G38" s="79" t="s">
        <v>391</v>
      </c>
      <c r="H38" s="81">
        <v>0</v>
      </c>
      <c r="I38" s="81">
        <v>0</v>
      </c>
      <c r="J38" s="79" t="s">
        <v>391</v>
      </c>
      <c r="K38" s="81">
        <v>0</v>
      </c>
      <c r="L38" s="81">
        <v>1</v>
      </c>
      <c r="M38" s="79" t="s">
        <v>391</v>
      </c>
      <c r="N38" s="81">
        <v>0</v>
      </c>
      <c r="O38" s="81">
        <v>0</v>
      </c>
      <c r="P38" s="79" t="s">
        <v>391</v>
      </c>
      <c r="Q38" s="81">
        <v>0</v>
      </c>
      <c r="R38" s="81">
        <v>0</v>
      </c>
      <c r="S38" s="79" t="s">
        <v>391</v>
      </c>
      <c r="T38" s="81">
        <v>0</v>
      </c>
      <c r="U38" s="81">
        <v>0</v>
      </c>
      <c r="V38" s="79" t="s">
        <v>391</v>
      </c>
      <c r="W38" s="81">
        <v>1</v>
      </c>
      <c r="X38" s="81">
        <v>1</v>
      </c>
      <c r="Y38" s="79" t="s">
        <v>391</v>
      </c>
      <c r="Z38" s="81">
        <v>0</v>
      </c>
      <c r="AA38" s="81">
        <v>2</v>
      </c>
      <c r="AB38" s="79" t="s">
        <v>391</v>
      </c>
      <c r="AC38" s="81">
        <v>1</v>
      </c>
      <c r="AD38" s="81">
        <v>2</v>
      </c>
      <c r="AE38" s="79" t="s">
        <v>391</v>
      </c>
      <c r="AF38" s="81">
        <v>0</v>
      </c>
      <c r="AG38" s="81">
        <v>0</v>
      </c>
      <c r="AH38" s="79" t="s">
        <v>391</v>
      </c>
      <c r="AI38" s="81">
        <v>2</v>
      </c>
      <c r="AJ38" s="81">
        <v>0</v>
      </c>
    </row>
    <row r="39" spans="1:36" ht="13.5">
      <c r="A39" s="79" t="s">
        <v>392</v>
      </c>
      <c r="B39" s="81">
        <v>0</v>
      </c>
      <c r="C39" s="81">
        <v>0</v>
      </c>
      <c r="D39" s="79" t="s">
        <v>392</v>
      </c>
      <c r="E39" s="81">
        <v>0</v>
      </c>
      <c r="F39" s="81">
        <v>0</v>
      </c>
      <c r="G39" s="79" t="s">
        <v>392</v>
      </c>
      <c r="H39" s="81">
        <v>0</v>
      </c>
      <c r="I39" s="81">
        <v>0</v>
      </c>
      <c r="J39" s="79" t="s">
        <v>392</v>
      </c>
      <c r="K39" s="81">
        <v>0</v>
      </c>
      <c r="L39" s="81">
        <v>0</v>
      </c>
      <c r="M39" s="79" t="s">
        <v>392</v>
      </c>
      <c r="N39" s="81">
        <v>0</v>
      </c>
      <c r="O39" s="81">
        <v>0</v>
      </c>
      <c r="P39" s="79" t="s">
        <v>392</v>
      </c>
      <c r="Q39" s="81">
        <v>0</v>
      </c>
      <c r="R39" s="81">
        <v>0</v>
      </c>
      <c r="S39" s="79" t="s">
        <v>392</v>
      </c>
      <c r="T39" s="81">
        <v>0</v>
      </c>
      <c r="U39" s="81">
        <v>0</v>
      </c>
      <c r="V39" s="79" t="s">
        <v>392</v>
      </c>
      <c r="W39" s="81">
        <v>0</v>
      </c>
      <c r="X39" s="81">
        <v>0</v>
      </c>
      <c r="Y39" s="79" t="s">
        <v>392</v>
      </c>
      <c r="Z39" s="81">
        <v>0</v>
      </c>
      <c r="AA39" s="81">
        <v>0</v>
      </c>
      <c r="AB39" s="79" t="s">
        <v>392</v>
      </c>
      <c r="AC39" s="81">
        <v>0</v>
      </c>
      <c r="AD39" s="81">
        <v>0</v>
      </c>
      <c r="AE39" s="79" t="s">
        <v>392</v>
      </c>
      <c r="AF39" s="81">
        <v>0</v>
      </c>
      <c r="AG39" s="81">
        <v>0</v>
      </c>
      <c r="AH39" s="79" t="s">
        <v>392</v>
      </c>
      <c r="AI39" s="81">
        <v>2</v>
      </c>
      <c r="AJ39" s="81">
        <v>4</v>
      </c>
    </row>
    <row r="40" spans="1:36" ht="13.5">
      <c r="A40" s="79" t="s">
        <v>393</v>
      </c>
      <c r="B40" s="81">
        <v>0</v>
      </c>
      <c r="C40" s="81">
        <v>1</v>
      </c>
      <c r="D40" s="79" t="s">
        <v>393</v>
      </c>
      <c r="E40" s="81">
        <v>0</v>
      </c>
      <c r="F40" s="81">
        <v>0</v>
      </c>
      <c r="G40" s="79" t="s">
        <v>393</v>
      </c>
      <c r="H40" s="81">
        <v>3</v>
      </c>
      <c r="I40" s="81">
        <v>0</v>
      </c>
      <c r="J40" s="79" t="s">
        <v>393</v>
      </c>
      <c r="K40" s="81">
        <v>0</v>
      </c>
      <c r="L40" s="81">
        <v>0</v>
      </c>
      <c r="M40" s="79" t="s">
        <v>393</v>
      </c>
      <c r="N40" s="81">
        <v>1</v>
      </c>
      <c r="O40" s="81">
        <v>0</v>
      </c>
      <c r="P40" s="79" t="s">
        <v>393</v>
      </c>
      <c r="Q40" s="81">
        <v>0</v>
      </c>
      <c r="R40" s="81">
        <v>0</v>
      </c>
      <c r="S40" s="79" t="s">
        <v>393</v>
      </c>
      <c r="T40" s="81">
        <v>1</v>
      </c>
      <c r="U40" s="81">
        <v>0</v>
      </c>
      <c r="V40" s="79" t="s">
        <v>393</v>
      </c>
      <c r="W40" s="81">
        <v>0</v>
      </c>
      <c r="X40" s="81">
        <v>0</v>
      </c>
      <c r="Y40" s="79" t="s">
        <v>393</v>
      </c>
      <c r="Z40" s="81">
        <v>1</v>
      </c>
      <c r="AA40" s="81">
        <v>0</v>
      </c>
      <c r="AB40" s="79" t="s">
        <v>393</v>
      </c>
      <c r="AC40" s="81">
        <v>0</v>
      </c>
      <c r="AD40" s="81">
        <v>0</v>
      </c>
      <c r="AE40" s="79" t="s">
        <v>393</v>
      </c>
      <c r="AF40" s="81">
        <v>1</v>
      </c>
      <c r="AG40" s="81">
        <v>0</v>
      </c>
      <c r="AH40" s="79" t="s">
        <v>393</v>
      </c>
      <c r="AI40" s="81">
        <v>6</v>
      </c>
      <c r="AJ40" s="81">
        <v>1</v>
      </c>
    </row>
    <row r="41" spans="1:36" ht="13.5">
      <c r="A41" s="79" t="s">
        <v>394</v>
      </c>
      <c r="B41" s="81">
        <v>3</v>
      </c>
      <c r="C41" s="81">
        <v>1</v>
      </c>
      <c r="D41" s="79" t="s">
        <v>394</v>
      </c>
      <c r="E41" s="81">
        <v>0</v>
      </c>
      <c r="F41" s="81">
        <v>0</v>
      </c>
      <c r="G41" s="79" t="s">
        <v>394</v>
      </c>
      <c r="H41" s="81">
        <v>0</v>
      </c>
      <c r="I41" s="81">
        <v>0</v>
      </c>
      <c r="J41" s="79" t="s">
        <v>394</v>
      </c>
      <c r="K41" s="81">
        <v>1</v>
      </c>
      <c r="L41" s="81">
        <v>1</v>
      </c>
      <c r="M41" s="79" t="s">
        <v>394</v>
      </c>
      <c r="N41" s="81">
        <v>0</v>
      </c>
      <c r="O41" s="81">
        <v>0</v>
      </c>
      <c r="P41" s="79" t="s">
        <v>394</v>
      </c>
      <c r="Q41" s="81">
        <v>0</v>
      </c>
      <c r="R41" s="81">
        <v>0</v>
      </c>
      <c r="S41" s="79" t="s">
        <v>394</v>
      </c>
      <c r="T41" s="81">
        <v>0</v>
      </c>
      <c r="U41" s="81">
        <v>0</v>
      </c>
      <c r="V41" s="79" t="s">
        <v>394</v>
      </c>
      <c r="W41" s="81">
        <v>0</v>
      </c>
      <c r="X41" s="81">
        <v>0</v>
      </c>
      <c r="Y41" s="79" t="s">
        <v>394</v>
      </c>
      <c r="Z41" s="81">
        <v>0</v>
      </c>
      <c r="AA41" s="81">
        <v>0</v>
      </c>
      <c r="AB41" s="79" t="s">
        <v>394</v>
      </c>
      <c r="AC41" s="81">
        <v>1</v>
      </c>
      <c r="AD41" s="81">
        <v>0</v>
      </c>
      <c r="AE41" s="79" t="s">
        <v>394</v>
      </c>
      <c r="AF41" s="81">
        <v>0</v>
      </c>
      <c r="AG41" s="81">
        <v>0</v>
      </c>
      <c r="AH41" s="79" t="s">
        <v>394</v>
      </c>
      <c r="AI41" s="81">
        <v>3</v>
      </c>
      <c r="AJ41" s="81">
        <v>0</v>
      </c>
    </row>
    <row r="42" spans="1:36" ht="13.5">
      <c r="A42" s="79" t="s">
        <v>405</v>
      </c>
      <c r="B42" s="81">
        <v>0</v>
      </c>
      <c r="C42" s="81">
        <v>0</v>
      </c>
      <c r="D42" s="79" t="s">
        <v>405</v>
      </c>
      <c r="E42" s="81">
        <v>0</v>
      </c>
      <c r="F42" s="81">
        <v>1</v>
      </c>
      <c r="G42" s="79" t="s">
        <v>405</v>
      </c>
      <c r="H42" s="81">
        <v>0</v>
      </c>
      <c r="I42" s="81">
        <v>0</v>
      </c>
      <c r="J42" s="79" t="s">
        <v>405</v>
      </c>
      <c r="K42" s="81">
        <v>1</v>
      </c>
      <c r="L42" s="81">
        <v>0</v>
      </c>
      <c r="M42" s="79" t="s">
        <v>405</v>
      </c>
      <c r="N42" s="81">
        <v>0</v>
      </c>
      <c r="O42" s="81">
        <v>0</v>
      </c>
      <c r="P42" s="79" t="s">
        <v>405</v>
      </c>
      <c r="Q42" s="81">
        <v>0</v>
      </c>
      <c r="R42" s="81">
        <v>0</v>
      </c>
      <c r="S42" s="79" t="s">
        <v>405</v>
      </c>
      <c r="T42" s="81">
        <v>4</v>
      </c>
      <c r="U42" s="81">
        <v>2</v>
      </c>
      <c r="V42" s="79" t="s">
        <v>405</v>
      </c>
      <c r="W42" s="81">
        <v>0</v>
      </c>
      <c r="X42" s="81">
        <v>1</v>
      </c>
      <c r="Y42" s="79" t="s">
        <v>405</v>
      </c>
      <c r="Z42" s="81">
        <v>0</v>
      </c>
      <c r="AA42" s="81">
        <v>0</v>
      </c>
      <c r="AB42" s="79" t="s">
        <v>405</v>
      </c>
      <c r="AC42" s="81">
        <v>1</v>
      </c>
      <c r="AD42" s="81">
        <v>0</v>
      </c>
      <c r="AE42" s="79" t="s">
        <v>405</v>
      </c>
      <c r="AF42" s="81">
        <v>1</v>
      </c>
      <c r="AG42" s="81">
        <v>0</v>
      </c>
      <c r="AH42" s="79" t="s">
        <v>405</v>
      </c>
      <c r="AI42" s="81">
        <v>2</v>
      </c>
      <c r="AJ42" s="81">
        <v>4</v>
      </c>
    </row>
    <row r="43" spans="1:36" ht="13.5">
      <c r="A43" s="79" t="s">
        <v>406</v>
      </c>
      <c r="B43" s="81">
        <v>4</v>
      </c>
      <c r="C43" s="81">
        <v>2</v>
      </c>
      <c r="D43" s="79" t="s">
        <v>406</v>
      </c>
      <c r="E43" s="81">
        <v>1</v>
      </c>
      <c r="F43" s="81">
        <v>0</v>
      </c>
      <c r="G43" s="79" t="s">
        <v>406</v>
      </c>
      <c r="H43" s="81">
        <v>0</v>
      </c>
      <c r="I43" s="81">
        <v>3</v>
      </c>
      <c r="J43" s="79" t="s">
        <v>406</v>
      </c>
      <c r="K43" s="81">
        <v>1</v>
      </c>
      <c r="L43" s="81">
        <v>0</v>
      </c>
      <c r="M43" s="79" t="s">
        <v>406</v>
      </c>
      <c r="N43" s="81">
        <v>3</v>
      </c>
      <c r="O43" s="81">
        <v>0</v>
      </c>
      <c r="P43" s="79" t="s">
        <v>406</v>
      </c>
      <c r="Q43" s="81">
        <v>0</v>
      </c>
      <c r="R43" s="81">
        <v>0</v>
      </c>
      <c r="S43" s="79" t="s">
        <v>406</v>
      </c>
      <c r="T43" s="81">
        <v>0</v>
      </c>
      <c r="U43" s="81">
        <v>0</v>
      </c>
      <c r="V43" s="79" t="s">
        <v>406</v>
      </c>
      <c r="W43" s="81">
        <v>1</v>
      </c>
      <c r="X43" s="81">
        <v>0</v>
      </c>
      <c r="Y43" s="79" t="s">
        <v>406</v>
      </c>
      <c r="Z43" s="81">
        <v>1</v>
      </c>
      <c r="AA43" s="81">
        <v>1</v>
      </c>
      <c r="AB43" s="79" t="s">
        <v>406</v>
      </c>
      <c r="AC43" s="81">
        <v>0</v>
      </c>
      <c r="AD43" s="81">
        <v>0</v>
      </c>
      <c r="AE43" s="79" t="s">
        <v>406</v>
      </c>
      <c r="AF43" s="81">
        <v>0</v>
      </c>
      <c r="AG43" s="81">
        <v>0</v>
      </c>
      <c r="AH43" s="79" t="s">
        <v>406</v>
      </c>
      <c r="AI43" s="81">
        <v>11</v>
      </c>
      <c r="AJ43" s="81">
        <v>4</v>
      </c>
    </row>
    <row r="44" spans="1:36" ht="13.5">
      <c r="A44" s="79" t="s">
        <v>407</v>
      </c>
      <c r="B44" s="81">
        <v>1</v>
      </c>
      <c r="C44" s="81">
        <v>0</v>
      </c>
      <c r="D44" s="79" t="s">
        <v>407</v>
      </c>
      <c r="E44" s="81">
        <v>0</v>
      </c>
      <c r="F44" s="81">
        <v>0</v>
      </c>
      <c r="G44" s="79" t="s">
        <v>407</v>
      </c>
      <c r="H44" s="81">
        <v>1</v>
      </c>
      <c r="I44" s="81">
        <v>0</v>
      </c>
      <c r="J44" s="79" t="s">
        <v>407</v>
      </c>
      <c r="K44" s="81">
        <v>0</v>
      </c>
      <c r="L44" s="81">
        <v>0</v>
      </c>
      <c r="M44" s="79" t="s">
        <v>407</v>
      </c>
      <c r="N44" s="81">
        <v>3</v>
      </c>
      <c r="O44" s="81">
        <v>0</v>
      </c>
      <c r="P44" s="79" t="s">
        <v>407</v>
      </c>
      <c r="Q44" s="81">
        <v>0</v>
      </c>
      <c r="R44" s="81">
        <v>0</v>
      </c>
      <c r="S44" s="79" t="s">
        <v>407</v>
      </c>
      <c r="T44" s="81">
        <v>0</v>
      </c>
      <c r="U44" s="81">
        <v>0</v>
      </c>
      <c r="V44" s="79" t="s">
        <v>407</v>
      </c>
      <c r="W44" s="81">
        <v>0</v>
      </c>
      <c r="X44" s="81">
        <v>0</v>
      </c>
      <c r="Y44" s="79" t="s">
        <v>407</v>
      </c>
      <c r="Z44" s="81">
        <v>0</v>
      </c>
      <c r="AA44" s="81">
        <v>0</v>
      </c>
      <c r="AB44" s="79" t="s">
        <v>407</v>
      </c>
      <c r="AC44" s="81">
        <v>0</v>
      </c>
      <c r="AD44" s="81">
        <v>0</v>
      </c>
      <c r="AE44" s="79" t="s">
        <v>407</v>
      </c>
      <c r="AF44" s="81">
        <v>0</v>
      </c>
      <c r="AG44" s="81">
        <v>0</v>
      </c>
      <c r="AH44" s="79" t="s">
        <v>407</v>
      </c>
      <c r="AI44" s="81">
        <v>1</v>
      </c>
      <c r="AJ44" s="81">
        <v>3</v>
      </c>
    </row>
    <row r="45" spans="1:36" ht="13.5">
      <c r="A45" s="79" t="s">
        <v>408</v>
      </c>
      <c r="B45" s="81">
        <v>0</v>
      </c>
      <c r="C45" s="81">
        <v>0</v>
      </c>
      <c r="D45" s="79" t="s">
        <v>408</v>
      </c>
      <c r="E45" s="81">
        <v>0</v>
      </c>
      <c r="F45" s="81">
        <v>0</v>
      </c>
      <c r="G45" s="79" t="s">
        <v>408</v>
      </c>
      <c r="H45" s="81">
        <v>0</v>
      </c>
      <c r="I45" s="81">
        <v>1</v>
      </c>
      <c r="J45" s="79" t="s">
        <v>408</v>
      </c>
      <c r="K45" s="81">
        <v>0</v>
      </c>
      <c r="L45" s="81">
        <v>0</v>
      </c>
      <c r="M45" s="79" t="s">
        <v>408</v>
      </c>
      <c r="N45" s="81">
        <v>0</v>
      </c>
      <c r="O45" s="81">
        <v>0</v>
      </c>
      <c r="P45" s="79" t="s">
        <v>408</v>
      </c>
      <c r="Q45" s="81">
        <v>0</v>
      </c>
      <c r="R45" s="81">
        <v>0</v>
      </c>
      <c r="S45" s="79" t="s">
        <v>408</v>
      </c>
      <c r="T45" s="81">
        <v>0</v>
      </c>
      <c r="U45" s="81">
        <v>0</v>
      </c>
      <c r="V45" s="79" t="s">
        <v>408</v>
      </c>
      <c r="W45" s="81">
        <v>0</v>
      </c>
      <c r="X45" s="81">
        <v>0</v>
      </c>
      <c r="Y45" s="79" t="s">
        <v>408</v>
      </c>
      <c r="Z45" s="81">
        <v>0</v>
      </c>
      <c r="AA45" s="81">
        <v>0</v>
      </c>
      <c r="AB45" s="79" t="s">
        <v>408</v>
      </c>
      <c r="AC45" s="81">
        <v>0</v>
      </c>
      <c r="AD45" s="81">
        <v>1</v>
      </c>
      <c r="AE45" s="79" t="s">
        <v>408</v>
      </c>
      <c r="AF45" s="81">
        <v>1</v>
      </c>
      <c r="AG45" s="81">
        <v>0</v>
      </c>
      <c r="AH45" s="79" t="s">
        <v>408</v>
      </c>
      <c r="AI45" s="81">
        <v>1</v>
      </c>
      <c r="AJ45" s="81">
        <v>3</v>
      </c>
    </row>
    <row r="46" spans="1:36" ht="13.5">
      <c r="A46" s="79" t="s">
        <v>409</v>
      </c>
      <c r="B46" s="81">
        <v>0</v>
      </c>
      <c r="C46" s="81">
        <v>0</v>
      </c>
      <c r="D46" s="79" t="s">
        <v>409</v>
      </c>
      <c r="E46" s="81">
        <v>0</v>
      </c>
      <c r="F46" s="81">
        <v>0</v>
      </c>
      <c r="G46" s="79" t="s">
        <v>409</v>
      </c>
      <c r="H46" s="81">
        <v>0</v>
      </c>
      <c r="I46" s="81">
        <v>1</v>
      </c>
      <c r="J46" s="79" t="s">
        <v>409</v>
      </c>
      <c r="K46" s="81">
        <v>0</v>
      </c>
      <c r="L46" s="81">
        <v>0</v>
      </c>
      <c r="M46" s="79" t="s">
        <v>409</v>
      </c>
      <c r="N46" s="81">
        <v>0</v>
      </c>
      <c r="O46" s="81">
        <v>0</v>
      </c>
      <c r="P46" s="79" t="s">
        <v>409</v>
      </c>
      <c r="Q46" s="81">
        <v>0</v>
      </c>
      <c r="R46" s="81">
        <v>1</v>
      </c>
      <c r="S46" s="79" t="s">
        <v>409</v>
      </c>
      <c r="T46" s="81">
        <v>1</v>
      </c>
      <c r="U46" s="81">
        <v>1</v>
      </c>
      <c r="V46" s="79" t="s">
        <v>409</v>
      </c>
      <c r="W46" s="81">
        <v>0</v>
      </c>
      <c r="X46" s="81">
        <v>0</v>
      </c>
      <c r="Y46" s="79" t="s">
        <v>409</v>
      </c>
      <c r="Z46" s="81">
        <v>0</v>
      </c>
      <c r="AA46" s="81">
        <v>0</v>
      </c>
      <c r="AB46" s="79" t="s">
        <v>409</v>
      </c>
      <c r="AC46" s="81">
        <v>0</v>
      </c>
      <c r="AD46" s="81">
        <v>0</v>
      </c>
      <c r="AE46" s="79" t="s">
        <v>409</v>
      </c>
      <c r="AF46" s="81">
        <v>1</v>
      </c>
      <c r="AG46" s="81">
        <v>1</v>
      </c>
      <c r="AH46" s="79" t="s">
        <v>409</v>
      </c>
      <c r="AI46" s="81">
        <v>2</v>
      </c>
      <c r="AJ46" s="81">
        <v>0</v>
      </c>
    </row>
    <row r="47" spans="1:36" ht="13.5">
      <c r="A47" s="79" t="s">
        <v>410</v>
      </c>
      <c r="B47" s="81">
        <v>0</v>
      </c>
      <c r="C47" s="81">
        <v>0</v>
      </c>
      <c r="D47" s="79" t="s">
        <v>410</v>
      </c>
      <c r="E47" s="81">
        <v>0</v>
      </c>
      <c r="F47" s="81">
        <v>1</v>
      </c>
      <c r="G47" s="79" t="s">
        <v>410</v>
      </c>
      <c r="H47" s="81">
        <v>0</v>
      </c>
      <c r="I47" s="81">
        <v>0</v>
      </c>
      <c r="J47" s="79" t="s">
        <v>410</v>
      </c>
      <c r="K47" s="81">
        <v>0</v>
      </c>
      <c r="L47" s="81">
        <v>0</v>
      </c>
      <c r="M47" s="79" t="s">
        <v>410</v>
      </c>
      <c r="N47" s="81">
        <v>0</v>
      </c>
      <c r="O47" s="81">
        <v>0</v>
      </c>
      <c r="P47" s="79" t="s">
        <v>410</v>
      </c>
      <c r="Q47" s="81">
        <v>0</v>
      </c>
      <c r="R47" s="81">
        <v>0</v>
      </c>
      <c r="S47" s="79" t="s">
        <v>410</v>
      </c>
      <c r="T47" s="81">
        <v>0</v>
      </c>
      <c r="U47" s="81">
        <v>0</v>
      </c>
      <c r="V47" s="79" t="s">
        <v>410</v>
      </c>
      <c r="W47" s="81">
        <v>0</v>
      </c>
      <c r="X47" s="81">
        <v>0</v>
      </c>
      <c r="Y47" s="79" t="s">
        <v>410</v>
      </c>
      <c r="Z47" s="81">
        <v>0</v>
      </c>
      <c r="AA47" s="81">
        <v>0</v>
      </c>
      <c r="AB47" s="79" t="s">
        <v>410</v>
      </c>
      <c r="AC47" s="81">
        <v>0</v>
      </c>
      <c r="AD47" s="81">
        <v>0</v>
      </c>
      <c r="AE47" s="79" t="s">
        <v>410</v>
      </c>
      <c r="AF47" s="81">
        <v>0</v>
      </c>
      <c r="AG47" s="81">
        <v>0</v>
      </c>
      <c r="AH47" s="79" t="s">
        <v>410</v>
      </c>
      <c r="AI47" s="81">
        <v>1</v>
      </c>
      <c r="AJ47" s="81">
        <v>1</v>
      </c>
    </row>
    <row r="48" spans="1:36" ht="13.5">
      <c r="A48" s="79" t="s">
        <v>411</v>
      </c>
      <c r="B48" s="81">
        <v>1</v>
      </c>
      <c r="C48" s="81">
        <v>0</v>
      </c>
      <c r="D48" s="79" t="s">
        <v>411</v>
      </c>
      <c r="E48" s="81">
        <v>2</v>
      </c>
      <c r="F48" s="81">
        <v>1</v>
      </c>
      <c r="G48" s="79" t="s">
        <v>411</v>
      </c>
      <c r="H48" s="81">
        <v>0</v>
      </c>
      <c r="I48" s="81">
        <v>0</v>
      </c>
      <c r="J48" s="79" t="s">
        <v>411</v>
      </c>
      <c r="K48" s="81">
        <v>0</v>
      </c>
      <c r="L48" s="81">
        <v>0</v>
      </c>
      <c r="M48" s="79" t="s">
        <v>411</v>
      </c>
      <c r="N48" s="81">
        <v>0</v>
      </c>
      <c r="O48" s="81">
        <v>0</v>
      </c>
      <c r="P48" s="79" t="s">
        <v>411</v>
      </c>
      <c r="Q48" s="81">
        <v>0</v>
      </c>
      <c r="R48" s="81">
        <v>0</v>
      </c>
      <c r="S48" s="79" t="s">
        <v>411</v>
      </c>
      <c r="T48" s="81">
        <v>0</v>
      </c>
      <c r="U48" s="81">
        <v>0</v>
      </c>
      <c r="V48" s="79" t="s">
        <v>411</v>
      </c>
      <c r="W48" s="81">
        <v>0</v>
      </c>
      <c r="X48" s="81">
        <v>0</v>
      </c>
      <c r="Y48" s="79" t="s">
        <v>411</v>
      </c>
      <c r="Z48" s="81">
        <v>1</v>
      </c>
      <c r="AA48" s="81">
        <v>0</v>
      </c>
      <c r="AB48" s="79" t="s">
        <v>411</v>
      </c>
      <c r="AC48" s="81">
        <v>0</v>
      </c>
      <c r="AD48" s="81">
        <v>0</v>
      </c>
      <c r="AE48" s="79" t="s">
        <v>411</v>
      </c>
      <c r="AF48" s="81">
        <v>0</v>
      </c>
      <c r="AG48" s="81">
        <v>0</v>
      </c>
      <c r="AH48" s="79" t="s">
        <v>411</v>
      </c>
      <c r="AI48" s="81">
        <v>0</v>
      </c>
      <c r="AJ48" s="81">
        <v>0</v>
      </c>
    </row>
    <row r="49" spans="1:36" ht="13.5">
      <c r="A49" s="79" t="s">
        <v>412</v>
      </c>
      <c r="B49" s="81">
        <v>1</v>
      </c>
      <c r="C49" s="81">
        <v>1</v>
      </c>
      <c r="D49" s="79" t="s">
        <v>412</v>
      </c>
      <c r="E49" s="81">
        <v>0</v>
      </c>
      <c r="F49" s="81">
        <v>0</v>
      </c>
      <c r="G49" s="79" t="s">
        <v>412</v>
      </c>
      <c r="H49" s="81">
        <v>0</v>
      </c>
      <c r="I49" s="81">
        <v>0</v>
      </c>
      <c r="J49" s="79" t="s">
        <v>412</v>
      </c>
      <c r="K49" s="81">
        <v>2</v>
      </c>
      <c r="L49" s="81">
        <v>3</v>
      </c>
      <c r="M49" s="79" t="s">
        <v>412</v>
      </c>
      <c r="N49" s="81">
        <v>0</v>
      </c>
      <c r="O49" s="81">
        <v>0</v>
      </c>
      <c r="P49" s="79" t="s">
        <v>412</v>
      </c>
      <c r="Q49" s="81">
        <v>1</v>
      </c>
      <c r="R49" s="81">
        <v>0</v>
      </c>
      <c r="S49" s="79" t="s">
        <v>412</v>
      </c>
      <c r="T49" s="81">
        <v>0</v>
      </c>
      <c r="U49" s="81">
        <v>0</v>
      </c>
      <c r="V49" s="79" t="s">
        <v>412</v>
      </c>
      <c r="W49" s="81">
        <v>0</v>
      </c>
      <c r="X49" s="81">
        <v>0</v>
      </c>
      <c r="Y49" s="79" t="s">
        <v>412</v>
      </c>
      <c r="Z49" s="81">
        <v>0</v>
      </c>
      <c r="AA49" s="81">
        <v>0</v>
      </c>
      <c r="AB49" s="79" t="s">
        <v>412</v>
      </c>
      <c r="AC49" s="81">
        <v>0</v>
      </c>
      <c r="AD49" s="81">
        <v>1</v>
      </c>
      <c r="AE49" s="79" t="s">
        <v>412</v>
      </c>
      <c r="AF49" s="81">
        <v>1</v>
      </c>
      <c r="AG49" s="81">
        <v>1</v>
      </c>
      <c r="AH49" s="79" t="s">
        <v>412</v>
      </c>
      <c r="AI49" s="81">
        <v>3</v>
      </c>
      <c r="AJ49" s="81">
        <v>0</v>
      </c>
    </row>
    <row r="50" spans="1:36" ht="13.5">
      <c r="A50" s="79" t="s">
        <v>413</v>
      </c>
      <c r="B50" s="81">
        <v>1</v>
      </c>
      <c r="C50" s="81">
        <v>1</v>
      </c>
      <c r="D50" s="79" t="s">
        <v>413</v>
      </c>
      <c r="E50" s="81">
        <v>0</v>
      </c>
      <c r="F50" s="81">
        <v>0</v>
      </c>
      <c r="G50" s="79" t="s">
        <v>413</v>
      </c>
      <c r="H50" s="81">
        <v>0</v>
      </c>
      <c r="I50" s="81">
        <v>1</v>
      </c>
      <c r="J50" s="79" t="s">
        <v>413</v>
      </c>
      <c r="K50" s="81">
        <v>0</v>
      </c>
      <c r="L50" s="81">
        <v>0</v>
      </c>
      <c r="M50" s="79" t="s">
        <v>413</v>
      </c>
      <c r="N50" s="81">
        <v>0</v>
      </c>
      <c r="O50" s="81">
        <v>0</v>
      </c>
      <c r="P50" s="79" t="s">
        <v>413</v>
      </c>
      <c r="Q50" s="81">
        <v>1</v>
      </c>
      <c r="R50" s="81">
        <v>0</v>
      </c>
      <c r="S50" s="79" t="s">
        <v>413</v>
      </c>
      <c r="T50" s="81">
        <v>0</v>
      </c>
      <c r="U50" s="81">
        <v>1</v>
      </c>
      <c r="V50" s="79" t="s">
        <v>413</v>
      </c>
      <c r="W50" s="81">
        <v>0</v>
      </c>
      <c r="X50" s="81">
        <v>0</v>
      </c>
      <c r="Y50" s="79" t="s">
        <v>413</v>
      </c>
      <c r="Z50" s="81">
        <v>0</v>
      </c>
      <c r="AA50" s="81">
        <v>0</v>
      </c>
      <c r="AB50" s="79" t="s">
        <v>413</v>
      </c>
      <c r="AC50" s="81">
        <v>0</v>
      </c>
      <c r="AD50" s="81">
        <v>0</v>
      </c>
      <c r="AE50" s="79" t="s">
        <v>413</v>
      </c>
      <c r="AF50" s="81">
        <v>1</v>
      </c>
      <c r="AG50" s="81">
        <v>1</v>
      </c>
      <c r="AH50" s="79" t="s">
        <v>413</v>
      </c>
      <c r="AI50" s="81">
        <v>0</v>
      </c>
      <c r="AJ50" s="81">
        <v>2</v>
      </c>
    </row>
    <row r="51" spans="1:36" ht="13.5">
      <c r="A51" s="79" t="s">
        <v>414</v>
      </c>
      <c r="B51" s="81">
        <v>1</v>
      </c>
      <c r="C51" s="81">
        <v>3</v>
      </c>
      <c r="D51" s="79" t="s">
        <v>414</v>
      </c>
      <c r="E51" s="81">
        <v>1</v>
      </c>
      <c r="F51" s="81">
        <v>1</v>
      </c>
      <c r="G51" s="79" t="s">
        <v>414</v>
      </c>
      <c r="H51" s="81">
        <v>1</v>
      </c>
      <c r="I51" s="81">
        <v>1</v>
      </c>
      <c r="J51" s="79" t="s">
        <v>414</v>
      </c>
      <c r="K51" s="81">
        <v>1</v>
      </c>
      <c r="L51" s="81">
        <v>1</v>
      </c>
      <c r="M51" s="79" t="s">
        <v>414</v>
      </c>
      <c r="N51" s="81">
        <v>0</v>
      </c>
      <c r="O51" s="81">
        <v>2</v>
      </c>
      <c r="P51" s="79" t="s">
        <v>414</v>
      </c>
      <c r="Q51" s="81">
        <v>3</v>
      </c>
      <c r="R51" s="81">
        <v>1</v>
      </c>
      <c r="S51" s="79" t="s">
        <v>414</v>
      </c>
      <c r="T51" s="81">
        <v>2</v>
      </c>
      <c r="U51" s="81">
        <v>0</v>
      </c>
      <c r="V51" s="79" t="s">
        <v>414</v>
      </c>
      <c r="W51" s="81">
        <v>1</v>
      </c>
      <c r="X51" s="81">
        <v>5</v>
      </c>
      <c r="Y51" s="79" t="s">
        <v>414</v>
      </c>
      <c r="Z51" s="81">
        <v>6</v>
      </c>
      <c r="AA51" s="81">
        <v>2</v>
      </c>
      <c r="AB51" s="79" t="s">
        <v>414</v>
      </c>
      <c r="AC51" s="81">
        <v>0</v>
      </c>
      <c r="AD51" s="81">
        <v>3</v>
      </c>
      <c r="AE51" s="79" t="s">
        <v>414</v>
      </c>
      <c r="AF51" s="81">
        <v>4</v>
      </c>
      <c r="AG51" s="81">
        <v>2</v>
      </c>
      <c r="AH51" s="79" t="s">
        <v>414</v>
      </c>
      <c r="AI51" s="81">
        <v>11</v>
      </c>
      <c r="AJ51" s="81">
        <v>9</v>
      </c>
    </row>
    <row r="52" spans="1:36" ht="13.5">
      <c r="A52" s="80" t="s">
        <v>415</v>
      </c>
      <c r="B52" s="81">
        <v>0</v>
      </c>
      <c r="C52" s="81">
        <v>0</v>
      </c>
      <c r="D52" s="80" t="s">
        <v>415</v>
      </c>
      <c r="E52" s="81">
        <v>0</v>
      </c>
      <c r="F52" s="81">
        <v>0</v>
      </c>
      <c r="G52" s="80" t="s">
        <v>415</v>
      </c>
      <c r="H52" s="81">
        <v>0</v>
      </c>
      <c r="I52" s="81">
        <v>1</v>
      </c>
      <c r="J52" s="80" t="s">
        <v>415</v>
      </c>
      <c r="K52" s="81">
        <v>0</v>
      </c>
      <c r="L52" s="81">
        <v>0</v>
      </c>
      <c r="M52" s="80" t="s">
        <v>415</v>
      </c>
      <c r="N52" s="81">
        <v>0</v>
      </c>
      <c r="O52" s="81">
        <v>0</v>
      </c>
      <c r="P52" s="80" t="s">
        <v>415</v>
      </c>
      <c r="Q52" s="81">
        <v>1</v>
      </c>
      <c r="R52" s="81">
        <v>0</v>
      </c>
      <c r="S52" s="80" t="s">
        <v>415</v>
      </c>
      <c r="T52" s="81">
        <v>0</v>
      </c>
      <c r="U52" s="81">
        <v>0</v>
      </c>
      <c r="V52" s="80" t="s">
        <v>415</v>
      </c>
      <c r="W52" s="81">
        <v>0</v>
      </c>
      <c r="X52" s="81">
        <v>0</v>
      </c>
      <c r="Y52" s="80" t="s">
        <v>415</v>
      </c>
      <c r="Z52" s="81">
        <v>0</v>
      </c>
      <c r="AA52" s="81">
        <v>0</v>
      </c>
      <c r="AB52" s="80" t="s">
        <v>415</v>
      </c>
      <c r="AC52" s="81">
        <v>0</v>
      </c>
      <c r="AD52" s="81">
        <v>0</v>
      </c>
      <c r="AE52" s="80" t="s">
        <v>415</v>
      </c>
      <c r="AF52" s="81">
        <v>0</v>
      </c>
      <c r="AG52" s="81">
        <v>1</v>
      </c>
      <c r="AH52" s="80" t="s">
        <v>415</v>
      </c>
      <c r="AI52" s="81">
        <v>2</v>
      </c>
      <c r="AJ52" s="81">
        <v>3</v>
      </c>
    </row>
    <row r="53" spans="1:36" ht="13.5">
      <c r="A53" s="80" t="s">
        <v>416</v>
      </c>
      <c r="B53" s="81">
        <v>0</v>
      </c>
      <c r="C53" s="81">
        <v>0</v>
      </c>
      <c r="D53" s="80" t="s">
        <v>416</v>
      </c>
      <c r="E53" s="81">
        <v>1</v>
      </c>
      <c r="F53" s="81">
        <v>0</v>
      </c>
      <c r="G53" s="80" t="s">
        <v>416</v>
      </c>
      <c r="H53" s="81">
        <v>0</v>
      </c>
      <c r="I53" s="81">
        <v>0</v>
      </c>
      <c r="J53" s="80" t="s">
        <v>416</v>
      </c>
      <c r="K53" s="81">
        <v>0</v>
      </c>
      <c r="L53" s="81">
        <v>0</v>
      </c>
      <c r="M53" s="80" t="s">
        <v>416</v>
      </c>
      <c r="N53" s="81">
        <v>0</v>
      </c>
      <c r="O53" s="81">
        <v>0</v>
      </c>
      <c r="P53" s="80" t="s">
        <v>416</v>
      </c>
      <c r="Q53" s="81">
        <v>0</v>
      </c>
      <c r="R53" s="81">
        <v>0</v>
      </c>
      <c r="S53" s="80" t="s">
        <v>416</v>
      </c>
      <c r="T53" s="81">
        <v>0</v>
      </c>
      <c r="U53" s="81">
        <v>0</v>
      </c>
      <c r="V53" s="80" t="s">
        <v>416</v>
      </c>
      <c r="W53" s="81">
        <v>0</v>
      </c>
      <c r="X53" s="81">
        <v>0</v>
      </c>
      <c r="Y53" s="80" t="s">
        <v>416</v>
      </c>
      <c r="Z53" s="81">
        <v>0</v>
      </c>
      <c r="AA53" s="81">
        <v>0</v>
      </c>
      <c r="AB53" s="80" t="s">
        <v>416</v>
      </c>
      <c r="AC53" s="81">
        <v>0</v>
      </c>
      <c r="AD53" s="81">
        <v>0</v>
      </c>
      <c r="AE53" s="80" t="s">
        <v>416</v>
      </c>
      <c r="AF53" s="81">
        <v>0</v>
      </c>
      <c r="AG53" s="81">
        <v>0</v>
      </c>
      <c r="AH53" s="80" t="s">
        <v>416</v>
      </c>
      <c r="AI53" s="81">
        <v>1</v>
      </c>
      <c r="AJ53" s="81">
        <v>0</v>
      </c>
    </row>
    <row r="54" spans="1:36" ht="13.5">
      <c r="A54" s="80" t="s">
        <v>118</v>
      </c>
      <c r="B54" s="81">
        <v>1</v>
      </c>
      <c r="C54" s="81">
        <v>0</v>
      </c>
      <c r="D54" s="80" t="s">
        <v>118</v>
      </c>
      <c r="E54" s="81">
        <v>0</v>
      </c>
      <c r="F54" s="81">
        <v>0</v>
      </c>
      <c r="G54" s="80" t="s">
        <v>118</v>
      </c>
      <c r="H54" s="81">
        <v>0</v>
      </c>
      <c r="I54" s="81">
        <v>0</v>
      </c>
      <c r="J54" s="80" t="s">
        <v>118</v>
      </c>
      <c r="K54" s="81">
        <v>1</v>
      </c>
      <c r="L54" s="81">
        <v>3</v>
      </c>
      <c r="M54" s="80" t="s">
        <v>118</v>
      </c>
      <c r="N54" s="81">
        <v>1</v>
      </c>
      <c r="O54" s="81">
        <v>0</v>
      </c>
      <c r="P54" s="80" t="s">
        <v>118</v>
      </c>
      <c r="Q54" s="81">
        <v>0</v>
      </c>
      <c r="R54" s="81">
        <v>0</v>
      </c>
      <c r="S54" s="80" t="s">
        <v>118</v>
      </c>
      <c r="T54" s="81">
        <v>0</v>
      </c>
      <c r="U54" s="81">
        <v>0</v>
      </c>
      <c r="V54" s="80" t="s">
        <v>118</v>
      </c>
      <c r="W54" s="81">
        <v>1</v>
      </c>
      <c r="X54" s="81">
        <v>0</v>
      </c>
      <c r="Y54" s="80" t="s">
        <v>118</v>
      </c>
      <c r="Z54" s="81">
        <v>0</v>
      </c>
      <c r="AA54" s="81">
        <v>0</v>
      </c>
      <c r="AB54" s="80" t="s">
        <v>118</v>
      </c>
      <c r="AC54" s="81">
        <v>0</v>
      </c>
      <c r="AD54" s="81">
        <v>0</v>
      </c>
      <c r="AE54" s="80" t="s">
        <v>118</v>
      </c>
      <c r="AF54" s="81">
        <v>0</v>
      </c>
      <c r="AG54" s="81">
        <v>0</v>
      </c>
      <c r="AH54" s="80" t="s">
        <v>118</v>
      </c>
      <c r="AI54" s="81">
        <v>2</v>
      </c>
      <c r="AJ54" s="81">
        <v>2</v>
      </c>
    </row>
    <row r="55" spans="1:36" ht="13.5">
      <c r="A55" s="80" t="s">
        <v>417</v>
      </c>
      <c r="B55" s="81">
        <v>0</v>
      </c>
      <c r="C55" s="81">
        <v>1</v>
      </c>
      <c r="D55" s="80" t="s">
        <v>417</v>
      </c>
      <c r="E55" s="81">
        <v>0</v>
      </c>
      <c r="F55" s="81">
        <v>0</v>
      </c>
      <c r="G55" s="80" t="s">
        <v>417</v>
      </c>
      <c r="H55" s="81">
        <v>0</v>
      </c>
      <c r="I55" s="81">
        <v>0</v>
      </c>
      <c r="J55" s="80" t="s">
        <v>417</v>
      </c>
      <c r="K55" s="81">
        <v>0</v>
      </c>
      <c r="L55" s="81">
        <v>0</v>
      </c>
      <c r="M55" s="80" t="s">
        <v>417</v>
      </c>
      <c r="N55" s="81">
        <v>0</v>
      </c>
      <c r="O55" s="81">
        <v>0</v>
      </c>
      <c r="P55" s="80" t="s">
        <v>417</v>
      </c>
      <c r="Q55" s="81">
        <v>0</v>
      </c>
      <c r="R55" s="81">
        <v>0</v>
      </c>
      <c r="S55" s="80" t="s">
        <v>417</v>
      </c>
      <c r="T55" s="81">
        <v>0</v>
      </c>
      <c r="U55" s="81">
        <v>0</v>
      </c>
      <c r="V55" s="80" t="s">
        <v>417</v>
      </c>
      <c r="W55" s="81">
        <v>0</v>
      </c>
      <c r="X55" s="81">
        <v>0</v>
      </c>
      <c r="Y55" s="80" t="s">
        <v>417</v>
      </c>
      <c r="Z55" s="81">
        <v>0</v>
      </c>
      <c r="AA55" s="81">
        <v>0</v>
      </c>
      <c r="AB55" s="80" t="s">
        <v>417</v>
      </c>
      <c r="AC55" s="81">
        <v>0</v>
      </c>
      <c r="AD55" s="81">
        <v>0</v>
      </c>
      <c r="AE55" s="80" t="s">
        <v>417</v>
      </c>
      <c r="AF55" s="81">
        <v>0</v>
      </c>
      <c r="AG55" s="81">
        <v>0</v>
      </c>
      <c r="AH55" s="80" t="s">
        <v>417</v>
      </c>
      <c r="AI55" s="81">
        <v>2</v>
      </c>
      <c r="AJ55" s="81">
        <v>1</v>
      </c>
    </row>
    <row r="56" spans="1:36" ht="13.5">
      <c r="A56" s="80" t="s">
        <v>30</v>
      </c>
      <c r="B56" s="81">
        <v>1</v>
      </c>
      <c r="C56" s="81">
        <v>2</v>
      </c>
      <c r="D56" s="80" t="s">
        <v>30</v>
      </c>
      <c r="E56" s="81">
        <v>3</v>
      </c>
      <c r="F56" s="81">
        <v>3</v>
      </c>
      <c r="G56" s="80" t="s">
        <v>30</v>
      </c>
      <c r="H56" s="81">
        <v>1</v>
      </c>
      <c r="I56" s="81">
        <v>1</v>
      </c>
      <c r="J56" s="80" t="s">
        <v>30</v>
      </c>
      <c r="K56" s="81">
        <v>2</v>
      </c>
      <c r="L56" s="81">
        <v>0</v>
      </c>
      <c r="M56" s="80" t="s">
        <v>30</v>
      </c>
      <c r="N56" s="81">
        <v>4</v>
      </c>
      <c r="O56" s="81">
        <v>2</v>
      </c>
      <c r="P56" s="80" t="s">
        <v>30</v>
      </c>
      <c r="Q56" s="81">
        <v>4</v>
      </c>
      <c r="R56" s="81">
        <v>1</v>
      </c>
      <c r="S56" s="80" t="s">
        <v>30</v>
      </c>
      <c r="T56" s="81">
        <v>0</v>
      </c>
      <c r="U56" s="81">
        <v>0</v>
      </c>
      <c r="V56" s="80" t="s">
        <v>30</v>
      </c>
      <c r="W56" s="81">
        <v>0</v>
      </c>
      <c r="X56" s="81">
        <v>1</v>
      </c>
      <c r="Y56" s="80" t="s">
        <v>30</v>
      </c>
      <c r="Z56" s="81">
        <v>1</v>
      </c>
      <c r="AA56" s="81">
        <v>2</v>
      </c>
      <c r="AB56" s="80" t="s">
        <v>30</v>
      </c>
      <c r="AC56" s="81">
        <v>5</v>
      </c>
      <c r="AD56" s="81">
        <v>2</v>
      </c>
      <c r="AE56" s="80" t="s">
        <v>30</v>
      </c>
      <c r="AF56" s="81">
        <v>3</v>
      </c>
      <c r="AG56" s="81">
        <v>2</v>
      </c>
      <c r="AH56" s="80" t="s">
        <v>30</v>
      </c>
      <c r="AI56" s="81">
        <v>20</v>
      </c>
      <c r="AJ56" s="81">
        <v>13</v>
      </c>
    </row>
    <row r="57" spans="1:36" ht="13.5">
      <c r="A57" s="80" t="s">
        <v>418</v>
      </c>
      <c r="B57" s="81">
        <v>4</v>
      </c>
      <c r="C57" s="81">
        <v>4</v>
      </c>
      <c r="D57" s="80" t="s">
        <v>418</v>
      </c>
      <c r="E57" s="81">
        <v>1</v>
      </c>
      <c r="F57" s="81">
        <v>2</v>
      </c>
      <c r="G57" s="80" t="s">
        <v>418</v>
      </c>
      <c r="H57" s="81">
        <v>1</v>
      </c>
      <c r="I57" s="81">
        <v>1</v>
      </c>
      <c r="J57" s="80" t="s">
        <v>418</v>
      </c>
      <c r="K57" s="81">
        <v>2</v>
      </c>
      <c r="L57" s="81">
        <v>2</v>
      </c>
      <c r="M57" s="80" t="s">
        <v>418</v>
      </c>
      <c r="N57" s="81">
        <v>1</v>
      </c>
      <c r="O57" s="81">
        <v>1</v>
      </c>
      <c r="P57" s="80" t="s">
        <v>418</v>
      </c>
      <c r="Q57" s="81">
        <v>0</v>
      </c>
      <c r="R57" s="81">
        <v>1</v>
      </c>
      <c r="S57" s="80" t="s">
        <v>418</v>
      </c>
      <c r="T57" s="81">
        <v>0</v>
      </c>
      <c r="U57" s="81">
        <v>0</v>
      </c>
      <c r="V57" s="80" t="s">
        <v>418</v>
      </c>
      <c r="W57" s="81">
        <v>1</v>
      </c>
      <c r="X57" s="81">
        <v>1</v>
      </c>
      <c r="Y57" s="80" t="s">
        <v>418</v>
      </c>
      <c r="Z57" s="81">
        <v>0</v>
      </c>
      <c r="AA57" s="81">
        <v>1</v>
      </c>
      <c r="AB57" s="80" t="s">
        <v>418</v>
      </c>
      <c r="AC57" s="81">
        <v>0</v>
      </c>
      <c r="AD57" s="81">
        <v>1</v>
      </c>
      <c r="AE57" s="80" t="s">
        <v>418</v>
      </c>
      <c r="AF57" s="81">
        <v>0</v>
      </c>
      <c r="AG57" s="81">
        <v>1</v>
      </c>
      <c r="AH57" s="80" t="s">
        <v>418</v>
      </c>
      <c r="AI57" s="81">
        <v>5</v>
      </c>
      <c r="AJ57" s="81">
        <v>6</v>
      </c>
    </row>
    <row r="58" spans="1:36" ht="13.5">
      <c r="A58" s="80" t="s">
        <v>198</v>
      </c>
      <c r="B58" s="81">
        <v>3</v>
      </c>
      <c r="C58" s="81">
        <v>0</v>
      </c>
      <c r="D58" s="80" t="s">
        <v>198</v>
      </c>
      <c r="E58" s="81">
        <v>0</v>
      </c>
      <c r="F58" s="81">
        <v>0</v>
      </c>
      <c r="G58" s="80" t="s">
        <v>198</v>
      </c>
      <c r="H58" s="81">
        <v>0</v>
      </c>
      <c r="I58" s="81">
        <v>1</v>
      </c>
      <c r="J58" s="80" t="s">
        <v>198</v>
      </c>
      <c r="K58" s="81">
        <v>0</v>
      </c>
      <c r="L58" s="81">
        <v>0</v>
      </c>
      <c r="M58" s="80" t="s">
        <v>198</v>
      </c>
      <c r="N58" s="81">
        <v>0</v>
      </c>
      <c r="O58" s="81">
        <v>0</v>
      </c>
      <c r="P58" s="80" t="s">
        <v>198</v>
      </c>
      <c r="Q58" s="81">
        <v>0</v>
      </c>
      <c r="R58" s="81">
        <v>0</v>
      </c>
      <c r="S58" s="80" t="s">
        <v>198</v>
      </c>
      <c r="T58" s="81">
        <v>0</v>
      </c>
      <c r="U58" s="81">
        <v>0</v>
      </c>
      <c r="V58" s="80" t="s">
        <v>198</v>
      </c>
      <c r="W58" s="81">
        <v>0</v>
      </c>
      <c r="X58" s="81">
        <v>1</v>
      </c>
      <c r="Y58" s="80" t="s">
        <v>198</v>
      </c>
      <c r="Z58" s="81">
        <v>1</v>
      </c>
      <c r="AA58" s="81">
        <v>0</v>
      </c>
      <c r="AB58" s="80" t="s">
        <v>198</v>
      </c>
      <c r="AC58" s="81">
        <v>0</v>
      </c>
      <c r="AD58" s="81">
        <v>0</v>
      </c>
      <c r="AE58" s="80" t="s">
        <v>198</v>
      </c>
      <c r="AF58" s="81">
        <v>1</v>
      </c>
      <c r="AG58" s="81">
        <v>0</v>
      </c>
      <c r="AH58" s="80" t="s">
        <v>198</v>
      </c>
      <c r="AI58" s="81">
        <v>4</v>
      </c>
      <c r="AJ58" s="81">
        <v>2</v>
      </c>
    </row>
    <row r="59" spans="1:36" ht="13.5">
      <c r="A59" s="80" t="s">
        <v>199</v>
      </c>
      <c r="B59" s="81">
        <v>3</v>
      </c>
      <c r="C59" s="81">
        <v>0</v>
      </c>
      <c r="D59" s="80" t="s">
        <v>199</v>
      </c>
      <c r="E59" s="81">
        <v>0</v>
      </c>
      <c r="F59" s="81">
        <v>1</v>
      </c>
      <c r="G59" s="80" t="s">
        <v>199</v>
      </c>
      <c r="H59" s="81">
        <v>0</v>
      </c>
      <c r="I59" s="81">
        <v>0</v>
      </c>
      <c r="J59" s="80" t="s">
        <v>199</v>
      </c>
      <c r="K59" s="81">
        <v>1</v>
      </c>
      <c r="L59" s="81">
        <v>0</v>
      </c>
      <c r="M59" s="80" t="s">
        <v>199</v>
      </c>
      <c r="N59" s="81">
        <v>4</v>
      </c>
      <c r="O59" s="81">
        <v>0</v>
      </c>
      <c r="P59" s="80" t="s">
        <v>199</v>
      </c>
      <c r="Q59" s="81">
        <v>1</v>
      </c>
      <c r="R59" s="81">
        <v>2</v>
      </c>
      <c r="S59" s="80" t="s">
        <v>199</v>
      </c>
      <c r="T59" s="81">
        <v>1</v>
      </c>
      <c r="U59" s="81">
        <v>0</v>
      </c>
      <c r="V59" s="80" t="s">
        <v>199</v>
      </c>
      <c r="W59" s="81">
        <v>0</v>
      </c>
      <c r="X59" s="81">
        <v>0</v>
      </c>
      <c r="Y59" s="80" t="s">
        <v>199</v>
      </c>
      <c r="Z59" s="81">
        <v>2</v>
      </c>
      <c r="AA59" s="81">
        <v>2</v>
      </c>
      <c r="AB59" s="80" t="s">
        <v>199</v>
      </c>
      <c r="AC59" s="81">
        <v>0</v>
      </c>
      <c r="AD59" s="81">
        <v>1</v>
      </c>
      <c r="AE59" s="80" t="s">
        <v>199</v>
      </c>
      <c r="AF59" s="81">
        <v>3</v>
      </c>
      <c r="AG59" s="81">
        <v>4</v>
      </c>
      <c r="AH59" s="80" t="s">
        <v>199</v>
      </c>
      <c r="AI59" s="81">
        <v>6</v>
      </c>
      <c r="AJ59" s="81">
        <v>4</v>
      </c>
    </row>
    <row r="60" spans="1:36" ht="13.5">
      <c r="A60" s="80" t="s">
        <v>200</v>
      </c>
      <c r="B60" s="81">
        <v>28</v>
      </c>
      <c r="C60" s="81">
        <v>20</v>
      </c>
      <c r="D60" s="80" t="s">
        <v>200</v>
      </c>
      <c r="E60" s="81">
        <v>18</v>
      </c>
      <c r="F60" s="81">
        <v>7</v>
      </c>
      <c r="G60" s="80" t="s">
        <v>200</v>
      </c>
      <c r="H60" s="81">
        <v>13</v>
      </c>
      <c r="I60" s="81">
        <v>9</v>
      </c>
      <c r="J60" s="80" t="s">
        <v>200</v>
      </c>
      <c r="K60" s="81">
        <v>14</v>
      </c>
      <c r="L60" s="81">
        <v>7</v>
      </c>
      <c r="M60" s="80" t="s">
        <v>200</v>
      </c>
      <c r="N60" s="81">
        <v>17</v>
      </c>
      <c r="O60" s="81">
        <v>15</v>
      </c>
      <c r="P60" s="80" t="s">
        <v>200</v>
      </c>
      <c r="Q60" s="81">
        <v>12</v>
      </c>
      <c r="R60" s="81">
        <v>8</v>
      </c>
      <c r="S60" s="80" t="s">
        <v>200</v>
      </c>
      <c r="T60" s="81">
        <v>10</v>
      </c>
      <c r="U60" s="81">
        <v>11</v>
      </c>
      <c r="V60" s="80" t="s">
        <v>200</v>
      </c>
      <c r="W60" s="81">
        <v>17</v>
      </c>
      <c r="X60" s="81">
        <v>12</v>
      </c>
      <c r="Y60" s="80" t="s">
        <v>200</v>
      </c>
      <c r="Z60" s="81">
        <v>11</v>
      </c>
      <c r="AA60" s="81">
        <v>11</v>
      </c>
      <c r="AB60" s="80" t="s">
        <v>200</v>
      </c>
      <c r="AC60" s="81">
        <v>9</v>
      </c>
      <c r="AD60" s="81">
        <v>14</v>
      </c>
      <c r="AE60" s="80" t="s">
        <v>200</v>
      </c>
      <c r="AF60" s="81">
        <v>27</v>
      </c>
      <c r="AG60" s="81">
        <v>12</v>
      </c>
      <c r="AH60" s="80" t="s">
        <v>200</v>
      </c>
      <c r="AI60" s="81">
        <v>79</v>
      </c>
      <c r="AJ60" s="81">
        <v>50</v>
      </c>
    </row>
    <row r="61" spans="1:36" ht="13.5">
      <c r="A61" s="80" t="s">
        <v>70</v>
      </c>
      <c r="B61" s="81">
        <v>5</v>
      </c>
      <c r="C61" s="81">
        <v>5</v>
      </c>
      <c r="D61" s="80" t="s">
        <v>70</v>
      </c>
      <c r="E61" s="81">
        <v>1</v>
      </c>
      <c r="F61" s="81">
        <v>3</v>
      </c>
      <c r="G61" s="80" t="s">
        <v>70</v>
      </c>
      <c r="H61" s="81">
        <v>2</v>
      </c>
      <c r="I61" s="81">
        <v>7</v>
      </c>
      <c r="J61" s="80" t="s">
        <v>70</v>
      </c>
      <c r="K61" s="81">
        <v>4</v>
      </c>
      <c r="L61" s="81">
        <v>5</v>
      </c>
      <c r="M61" s="80" t="s">
        <v>70</v>
      </c>
      <c r="N61" s="81">
        <v>0</v>
      </c>
      <c r="O61" s="81">
        <v>2</v>
      </c>
      <c r="P61" s="80" t="s">
        <v>70</v>
      </c>
      <c r="Q61" s="81">
        <v>6</v>
      </c>
      <c r="R61" s="81">
        <v>4</v>
      </c>
      <c r="S61" s="80" t="s">
        <v>70</v>
      </c>
      <c r="T61" s="81">
        <v>5</v>
      </c>
      <c r="U61" s="81">
        <v>3</v>
      </c>
      <c r="V61" s="80" t="s">
        <v>70</v>
      </c>
      <c r="W61" s="81">
        <v>6</v>
      </c>
      <c r="X61" s="81">
        <v>2</v>
      </c>
      <c r="Y61" s="80" t="s">
        <v>70</v>
      </c>
      <c r="Z61" s="81">
        <v>2</v>
      </c>
      <c r="AA61" s="81">
        <v>2</v>
      </c>
      <c r="AB61" s="80" t="s">
        <v>70</v>
      </c>
      <c r="AC61" s="81">
        <v>4</v>
      </c>
      <c r="AD61" s="81">
        <v>3</v>
      </c>
      <c r="AE61" s="80" t="s">
        <v>70</v>
      </c>
      <c r="AF61" s="81">
        <v>1</v>
      </c>
      <c r="AG61" s="81">
        <v>5</v>
      </c>
      <c r="AH61" s="80" t="s">
        <v>70</v>
      </c>
      <c r="AI61" s="81">
        <v>20</v>
      </c>
      <c r="AJ61" s="81">
        <v>16</v>
      </c>
    </row>
    <row r="62" spans="1:36" ht="13.5">
      <c r="A62" s="80" t="s">
        <v>71</v>
      </c>
      <c r="B62" s="81">
        <v>3</v>
      </c>
      <c r="C62" s="81">
        <v>0</v>
      </c>
      <c r="D62" s="80" t="s">
        <v>71</v>
      </c>
      <c r="E62" s="81">
        <v>0</v>
      </c>
      <c r="F62" s="81">
        <v>2</v>
      </c>
      <c r="G62" s="80" t="s">
        <v>71</v>
      </c>
      <c r="H62" s="81">
        <v>1</v>
      </c>
      <c r="I62" s="81">
        <v>1</v>
      </c>
      <c r="J62" s="80" t="s">
        <v>71</v>
      </c>
      <c r="K62" s="81">
        <v>0</v>
      </c>
      <c r="L62" s="81">
        <v>0</v>
      </c>
      <c r="M62" s="80" t="s">
        <v>71</v>
      </c>
      <c r="N62" s="81">
        <v>1</v>
      </c>
      <c r="O62" s="81">
        <v>2</v>
      </c>
      <c r="P62" s="80" t="s">
        <v>71</v>
      </c>
      <c r="Q62" s="81">
        <v>2</v>
      </c>
      <c r="R62" s="81">
        <v>0</v>
      </c>
      <c r="S62" s="80" t="s">
        <v>71</v>
      </c>
      <c r="T62" s="81">
        <v>1</v>
      </c>
      <c r="U62" s="81">
        <v>0</v>
      </c>
      <c r="V62" s="80" t="s">
        <v>71</v>
      </c>
      <c r="W62" s="81">
        <v>1</v>
      </c>
      <c r="X62" s="81">
        <v>3</v>
      </c>
      <c r="Y62" s="80" t="s">
        <v>71</v>
      </c>
      <c r="Z62" s="81">
        <v>0</v>
      </c>
      <c r="AA62" s="81">
        <v>0</v>
      </c>
      <c r="AB62" s="80" t="s">
        <v>71</v>
      </c>
      <c r="AC62" s="81">
        <v>0</v>
      </c>
      <c r="AD62" s="81">
        <v>0</v>
      </c>
      <c r="AE62" s="80" t="s">
        <v>71</v>
      </c>
      <c r="AF62" s="81">
        <v>2</v>
      </c>
      <c r="AG62" s="81">
        <v>1</v>
      </c>
      <c r="AH62" s="80" t="s">
        <v>71</v>
      </c>
      <c r="AI62" s="81">
        <v>11</v>
      </c>
      <c r="AJ62" s="81">
        <v>5</v>
      </c>
    </row>
    <row r="63" spans="1:36" ht="13.5">
      <c r="A63" s="80" t="s">
        <v>72</v>
      </c>
      <c r="B63" s="81">
        <v>0</v>
      </c>
      <c r="C63" s="81">
        <v>0</v>
      </c>
      <c r="D63" s="80" t="s">
        <v>72</v>
      </c>
      <c r="E63" s="81">
        <v>0</v>
      </c>
      <c r="F63" s="81">
        <v>0</v>
      </c>
      <c r="G63" s="80" t="s">
        <v>72</v>
      </c>
      <c r="H63" s="81">
        <v>1</v>
      </c>
      <c r="I63" s="81">
        <v>0</v>
      </c>
      <c r="J63" s="80" t="s">
        <v>72</v>
      </c>
      <c r="K63" s="81">
        <v>1</v>
      </c>
      <c r="L63" s="81">
        <v>0</v>
      </c>
      <c r="M63" s="80" t="s">
        <v>72</v>
      </c>
      <c r="N63" s="81">
        <v>0</v>
      </c>
      <c r="O63" s="81">
        <v>0</v>
      </c>
      <c r="P63" s="80" t="s">
        <v>72</v>
      </c>
      <c r="Q63" s="81">
        <v>0</v>
      </c>
      <c r="R63" s="81">
        <v>0</v>
      </c>
      <c r="S63" s="80" t="s">
        <v>72</v>
      </c>
      <c r="T63" s="81">
        <v>1</v>
      </c>
      <c r="U63" s="81">
        <v>0</v>
      </c>
      <c r="V63" s="80" t="s">
        <v>72</v>
      </c>
      <c r="W63" s="81">
        <v>1</v>
      </c>
      <c r="X63" s="81">
        <v>0</v>
      </c>
      <c r="Y63" s="80" t="s">
        <v>72</v>
      </c>
      <c r="Z63" s="81">
        <v>0</v>
      </c>
      <c r="AA63" s="81">
        <v>0</v>
      </c>
      <c r="AB63" s="80" t="s">
        <v>72</v>
      </c>
      <c r="AC63" s="81">
        <v>0</v>
      </c>
      <c r="AD63" s="81">
        <v>0</v>
      </c>
      <c r="AE63" s="80" t="s">
        <v>72</v>
      </c>
      <c r="AF63" s="81">
        <v>0</v>
      </c>
      <c r="AG63" s="81">
        <v>0</v>
      </c>
      <c r="AH63" s="80" t="s">
        <v>72</v>
      </c>
      <c r="AI63" s="81">
        <v>6</v>
      </c>
      <c r="AJ63" s="81">
        <v>3</v>
      </c>
    </row>
    <row r="64" spans="1:36" ht="13.5">
      <c r="A64" s="80" t="s">
        <v>73</v>
      </c>
      <c r="B64" s="81">
        <v>1</v>
      </c>
      <c r="C64" s="81">
        <v>0</v>
      </c>
      <c r="D64" s="80" t="s">
        <v>73</v>
      </c>
      <c r="E64" s="81">
        <v>0</v>
      </c>
      <c r="F64" s="81">
        <v>0</v>
      </c>
      <c r="G64" s="80" t="s">
        <v>73</v>
      </c>
      <c r="H64" s="81">
        <v>0</v>
      </c>
      <c r="I64" s="81">
        <v>2</v>
      </c>
      <c r="J64" s="80" t="s">
        <v>73</v>
      </c>
      <c r="K64" s="81">
        <v>0</v>
      </c>
      <c r="L64" s="81">
        <v>0</v>
      </c>
      <c r="M64" s="80" t="s">
        <v>73</v>
      </c>
      <c r="N64" s="81">
        <v>1</v>
      </c>
      <c r="O64" s="81">
        <v>0</v>
      </c>
      <c r="P64" s="80" t="s">
        <v>73</v>
      </c>
      <c r="Q64" s="81">
        <v>0</v>
      </c>
      <c r="R64" s="81">
        <v>0</v>
      </c>
      <c r="S64" s="80" t="s">
        <v>73</v>
      </c>
      <c r="T64" s="81">
        <v>0</v>
      </c>
      <c r="U64" s="81">
        <v>0</v>
      </c>
      <c r="V64" s="80" t="s">
        <v>73</v>
      </c>
      <c r="W64" s="81">
        <v>0</v>
      </c>
      <c r="X64" s="81">
        <v>0</v>
      </c>
      <c r="Y64" s="80" t="s">
        <v>73</v>
      </c>
      <c r="Z64" s="81">
        <v>0</v>
      </c>
      <c r="AA64" s="81">
        <v>0</v>
      </c>
      <c r="AB64" s="80" t="s">
        <v>73</v>
      </c>
      <c r="AC64" s="81">
        <v>0</v>
      </c>
      <c r="AD64" s="81">
        <v>0</v>
      </c>
      <c r="AE64" s="80" t="s">
        <v>73</v>
      </c>
      <c r="AF64" s="81">
        <v>0</v>
      </c>
      <c r="AG64" s="81">
        <v>0</v>
      </c>
      <c r="AH64" s="80" t="s">
        <v>73</v>
      </c>
      <c r="AI64" s="81">
        <v>3</v>
      </c>
      <c r="AJ64" s="81">
        <v>1</v>
      </c>
    </row>
    <row r="65" spans="1:36" ht="13.5">
      <c r="A65" s="80" t="s">
        <v>74</v>
      </c>
      <c r="B65" s="81">
        <v>1</v>
      </c>
      <c r="C65" s="81">
        <v>0</v>
      </c>
      <c r="D65" s="80" t="s">
        <v>74</v>
      </c>
      <c r="E65" s="81">
        <v>0</v>
      </c>
      <c r="F65" s="81">
        <v>0</v>
      </c>
      <c r="G65" s="80" t="s">
        <v>74</v>
      </c>
      <c r="H65" s="81">
        <v>0</v>
      </c>
      <c r="I65" s="81">
        <v>1</v>
      </c>
      <c r="J65" s="80" t="s">
        <v>74</v>
      </c>
      <c r="K65" s="81">
        <v>0</v>
      </c>
      <c r="L65" s="81">
        <v>0</v>
      </c>
      <c r="M65" s="80" t="s">
        <v>74</v>
      </c>
      <c r="N65" s="81">
        <v>0</v>
      </c>
      <c r="O65" s="81">
        <v>0</v>
      </c>
      <c r="P65" s="80" t="s">
        <v>74</v>
      </c>
      <c r="Q65" s="81">
        <v>0</v>
      </c>
      <c r="R65" s="81">
        <v>0</v>
      </c>
      <c r="S65" s="80" t="s">
        <v>74</v>
      </c>
      <c r="T65" s="81">
        <v>0</v>
      </c>
      <c r="U65" s="81">
        <v>0</v>
      </c>
      <c r="V65" s="80" t="s">
        <v>74</v>
      </c>
      <c r="W65" s="81">
        <v>1</v>
      </c>
      <c r="X65" s="81">
        <v>0</v>
      </c>
      <c r="Y65" s="80" t="s">
        <v>74</v>
      </c>
      <c r="Z65" s="81">
        <v>0</v>
      </c>
      <c r="AA65" s="81">
        <v>0</v>
      </c>
      <c r="AB65" s="80" t="s">
        <v>74</v>
      </c>
      <c r="AC65" s="81">
        <v>0</v>
      </c>
      <c r="AD65" s="81">
        <v>0</v>
      </c>
      <c r="AE65" s="80" t="s">
        <v>74</v>
      </c>
      <c r="AF65" s="81">
        <v>0</v>
      </c>
      <c r="AG65" s="81">
        <v>0</v>
      </c>
      <c r="AH65" s="80" t="s">
        <v>74</v>
      </c>
      <c r="AI65" s="81">
        <v>4</v>
      </c>
      <c r="AJ65" s="81">
        <v>0</v>
      </c>
    </row>
    <row r="66" spans="2:26" ht="13.5">
      <c r="B66" s="83"/>
      <c r="Z66" s="84"/>
    </row>
    <row r="67" ht="13.5">
      <c r="Z67" s="85"/>
    </row>
    <row r="68" ht="13.5">
      <c r="Z68" s="85"/>
    </row>
    <row r="69" ht="13.5">
      <c r="Z69" s="85"/>
    </row>
    <row r="70" ht="13.5">
      <c r="Z70" s="86"/>
    </row>
    <row r="71" ht="13.5">
      <c r="Z71" s="85"/>
    </row>
    <row r="72" ht="13.5">
      <c r="Z72" s="85"/>
    </row>
  </sheetData>
  <mergeCells count="36">
    <mergeCell ref="B2:C2"/>
    <mergeCell ref="A2:A3"/>
    <mergeCell ref="A1:C1"/>
    <mergeCell ref="D1:F1"/>
    <mergeCell ref="D2:D3"/>
    <mergeCell ref="E2:F2"/>
    <mergeCell ref="G1:I1"/>
    <mergeCell ref="J1:L1"/>
    <mergeCell ref="G2:G3"/>
    <mergeCell ref="H2:I2"/>
    <mergeCell ref="J2:J3"/>
    <mergeCell ref="K2:L2"/>
    <mergeCell ref="M1:O1"/>
    <mergeCell ref="P1:R1"/>
    <mergeCell ref="M2:M3"/>
    <mergeCell ref="N2:O2"/>
    <mergeCell ref="P2:P3"/>
    <mergeCell ref="Q2:R2"/>
    <mergeCell ref="S1:U1"/>
    <mergeCell ref="V1:X1"/>
    <mergeCell ref="S2:S3"/>
    <mergeCell ref="T2:U2"/>
    <mergeCell ref="V2:V3"/>
    <mergeCell ref="W2:X2"/>
    <mergeCell ref="Y1:AA1"/>
    <mergeCell ref="AB1:AD1"/>
    <mergeCell ref="Y2:Y3"/>
    <mergeCell ref="Z2:AA2"/>
    <mergeCell ref="AB2:AB3"/>
    <mergeCell ref="AC2:AD2"/>
    <mergeCell ref="AE1:AG1"/>
    <mergeCell ref="AE2:AE3"/>
    <mergeCell ref="AF2:AG2"/>
    <mergeCell ref="AH1:AJ1"/>
    <mergeCell ref="AH2:AH3"/>
    <mergeCell ref="AI2:AJ2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51:AM585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5.75" customHeight="1"/>
  <cols>
    <col min="1" max="39" width="2.625" style="23" customWidth="1"/>
    <col min="40" max="40" width="4.50390625" style="23" bestFit="1" customWidth="1"/>
    <col min="41" max="16384" width="2.625" style="23" customWidth="1"/>
  </cols>
  <sheetData>
    <row r="51" spans="1:33" ht="14.25" customHeight="1">
      <c r="A51" s="190" t="s">
        <v>348</v>
      </c>
      <c r="B51" s="190"/>
      <c r="C51" s="190"/>
      <c r="D51" s="190"/>
      <c r="E51" s="190"/>
      <c r="F51" s="190"/>
      <c r="G51" s="190"/>
      <c r="H51" s="190"/>
      <c r="I51" s="190"/>
      <c r="J51" s="190"/>
      <c r="K51" s="190"/>
      <c r="L51" s="190"/>
      <c r="M51" s="190"/>
      <c r="N51" s="190"/>
      <c r="O51" s="190"/>
      <c r="P51" s="190"/>
      <c r="Q51" s="190"/>
      <c r="R51" s="190"/>
      <c r="S51" s="190"/>
      <c r="T51" s="190"/>
      <c r="U51" s="190"/>
      <c r="V51" s="190"/>
      <c r="W51" s="190"/>
      <c r="X51" s="190"/>
      <c r="Y51" s="190"/>
      <c r="Z51" s="190"/>
      <c r="AA51" s="190"/>
      <c r="AB51" s="190"/>
      <c r="AC51" s="190"/>
      <c r="AD51" s="190"/>
      <c r="AE51" s="190"/>
      <c r="AF51" s="190"/>
      <c r="AG51" s="190"/>
    </row>
    <row r="52" spans="1:24" ht="14.25">
      <c r="A52" s="68" t="s">
        <v>347</v>
      </c>
      <c r="B52" s="89"/>
      <c r="C52" s="89"/>
      <c r="D52" s="89"/>
      <c r="E52" s="89"/>
      <c r="F52" s="89"/>
      <c r="G52" s="89"/>
      <c r="H52" s="89"/>
      <c r="I52" s="89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</row>
    <row r="53" spans="1:24" ht="14.25">
      <c r="A53" s="2"/>
      <c r="B53" s="93" t="s">
        <v>150</v>
      </c>
      <c r="C53" s="89"/>
      <c r="D53" s="89"/>
      <c r="E53" s="89"/>
      <c r="F53" s="89"/>
      <c r="G53" s="89"/>
      <c r="H53" s="89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</row>
    <row r="54" spans="1:33" ht="13.5">
      <c r="A54" s="150" t="s">
        <v>100</v>
      </c>
      <c r="B54" s="151"/>
      <c r="C54" s="151"/>
      <c r="D54" s="151"/>
      <c r="E54" s="151"/>
      <c r="F54" s="151"/>
      <c r="G54" s="152"/>
      <c r="H54" s="139" t="s">
        <v>320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1"/>
      <c r="T54" s="140" t="s">
        <v>164</v>
      </c>
      <c r="U54" s="140"/>
      <c r="V54" s="140"/>
      <c r="W54" s="140"/>
      <c r="X54" s="139" t="s">
        <v>259</v>
      </c>
      <c r="Y54" s="140"/>
      <c r="Z54" s="140"/>
      <c r="AA54" s="141"/>
      <c r="AB54" s="200" t="s">
        <v>387</v>
      </c>
      <c r="AC54" s="201"/>
      <c r="AD54" s="202"/>
      <c r="AE54" s="211" t="s">
        <v>272</v>
      </c>
      <c r="AF54" s="212"/>
      <c r="AG54" s="213"/>
    </row>
    <row r="55" spans="1:33" ht="13.5">
      <c r="A55" s="18"/>
      <c r="B55" s="4"/>
      <c r="C55" s="4"/>
      <c r="D55" s="4"/>
      <c r="E55" s="4"/>
      <c r="F55" s="4"/>
      <c r="G55" s="5"/>
      <c r="H55" s="138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1"/>
      <c r="T55" s="130"/>
      <c r="U55" s="130"/>
      <c r="V55" s="130"/>
      <c r="W55" s="130"/>
      <c r="X55" s="138"/>
      <c r="Y55" s="130"/>
      <c r="Z55" s="130"/>
      <c r="AA55" s="131"/>
      <c r="AB55" s="203"/>
      <c r="AC55" s="204"/>
      <c r="AD55" s="205"/>
      <c r="AE55" s="214"/>
      <c r="AF55" s="215"/>
      <c r="AG55" s="216"/>
    </row>
    <row r="56" spans="1:33" ht="13.5">
      <c r="A56" s="132" t="s">
        <v>340</v>
      </c>
      <c r="B56" s="133"/>
      <c r="C56" s="133"/>
      <c r="D56" s="133"/>
      <c r="E56" s="133"/>
      <c r="F56" s="133"/>
      <c r="G56" s="134"/>
      <c r="H56" s="153" t="s">
        <v>386</v>
      </c>
      <c r="I56" s="154"/>
      <c r="J56" s="154"/>
      <c r="K56" s="155"/>
      <c r="L56" s="153" t="s">
        <v>246</v>
      </c>
      <c r="M56" s="154"/>
      <c r="N56" s="154"/>
      <c r="O56" s="155"/>
      <c r="P56" s="153" t="s">
        <v>247</v>
      </c>
      <c r="Q56" s="154"/>
      <c r="R56" s="154"/>
      <c r="S56" s="155"/>
      <c r="T56" s="135" t="s">
        <v>260</v>
      </c>
      <c r="U56" s="136"/>
      <c r="V56" s="136"/>
      <c r="W56" s="137"/>
      <c r="X56" s="197" t="s">
        <v>249</v>
      </c>
      <c r="Y56" s="198"/>
      <c r="Z56" s="198"/>
      <c r="AA56" s="199"/>
      <c r="AB56" s="206"/>
      <c r="AC56" s="207"/>
      <c r="AD56" s="208"/>
      <c r="AE56" s="214"/>
      <c r="AF56" s="215"/>
      <c r="AG56" s="216"/>
    </row>
    <row r="57" spans="1:33" s="1" customFormat="1" ht="13.5" customHeight="1">
      <c r="A57" s="103" t="s">
        <v>140</v>
      </c>
      <c r="B57" s="104"/>
      <c r="C57" s="104"/>
      <c r="D57" s="32"/>
      <c r="E57" s="104" t="s">
        <v>341</v>
      </c>
      <c r="F57" s="104"/>
      <c r="G57" s="105"/>
      <c r="H57" s="102">
        <f>SUM(L57:S57)</f>
        <v>15324</v>
      </c>
      <c r="I57" s="101"/>
      <c r="J57" s="101"/>
      <c r="K57" s="101"/>
      <c r="L57" s="101">
        <v>7535</v>
      </c>
      <c r="M57" s="101"/>
      <c r="N57" s="101"/>
      <c r="O57" s="101"/>
      <c r="P57" s="101">
        <v>7789</v>
      </c>
      <c r="Q57" s="101"/>
      <c r="R57" s="101"/>
      <c r="S57" s="101"/>
      <c r="T57" s="101">
        <v>3188</v>
      </c>
      <c r="U57" s="101"/>
      <c r="V57" s="101"/>
      <c r="W57" s="101"/>
      <c r="X57" s="101">
        <f aca="true" t="shared" si="0" ref="X57:X75">H57/43.61</f>
        <v>351.38729649163037</v>
      </c>
      <c r="Y57" s="101"/>
      <c r="Z57" s="101"/>
      <c r="AA57" s="36"/>
      <c r="AB57" s="121">
        <f aca="true" t="shared" si="1" ref="AB57:AB83">H57/T57</f>
        <v>4.806775407779172</v>
      </c>
      <c r="AC57" s="121"/>
      <c r="AD57" s="121"/>
      <c r="AE57" s="119" t="s">
        <v>103</v>
      </c>
      <c r="AF57" s="119"/>
      <c r="AG57" s="120"/>
    </row>
    <row r="58" spans="1:33" s="1" customFormat="1" ht="13.5">
      <c r="A58" s="22"/>
      <c r="D58" s="32"/>
      <c r="E58" s="118" t="s">
        <v>342</v>
      </c>
      <c r="F58" s="118"/>
      <c r="G58" s="144"/>
      <c r="H58" s="146">
        <f aca="true" t="shared" si="2" ref="H58:H68">SUM(L58:S58)</f>
        <v>15517</v>
      </c>
      <c r="I58" s="117"/>
      <c r="J58" s="117"/>
      <c r="K58" s="117"/>
      <c r="L58" s="117">
        <v>7621</v>
      </c>
      <c r="M58" s="117"/>
      <c r="N58" s="117"/>
      <c r="O58" s="117"/>
      <c r="P58" s="117">
        <v>7896</v>
      </c>
      <c r="Q58" s="117"/>
      <c r="R58" s="117"/>
      <c r="S58" s="117"/>
      <c r="T58" s="117">
        <v>3238</v>
      </c>
      <c r="U58" s="117"/>
      <c r="V58" s="117"/>
      <c r="W58" s="117"/>
      <c r="X58" s="117">
        <f t="shared" si="0"/>
        <v>355.8128869525338</v>
      </c>
      <c r="Y58" s="117"/>
      <c r="Z58" s="117"/>
      <c r="AA58" s="36"/>
      <c r="AB58" s="156">
        <f t="shared" si="1"/>
        <v>4.792155651636813</v>
      </c>
      <c r="AC58" s="156"/>
      <c r="AD58" s="156"/>
      <c r="AE58" s="147">
        <f>(H58-H57)/H57*100</f>
        <v>1.2594622813886713</v>
      </c>
      <c r="AF58" s="148"/>
      <c r="AG58" s="149"/>
    </row>
    <row r="59" spans="1:33" s="1" customFormat="1" ht="13.5">
      <c r="A59" s="34"/>
      <c r="B59" s="32"/>
      <c r="C59" s="32"/>
      <c r="D59" s="32"/>
      <c r="E59" s="118" t="s">
        <v>343</v>
      </c>
      <c r="F59" s="118"/>
      <c r="G59" s="144"/>
      <c r="H59" s="146">
        <f t="shared" si="2"/>
        <v>15706</v>
      </c>
      <c r="I59" s="117"/>
      <c r="J59" s="117"/>
      <c r="K59" s="117"/>
      <c r="L59" s="117">
        <v>7695</v>
      </c>
      <c r="M59" s="117"/>
      <c r="N59" s="117"/>
      <c r="O59" s="117"/>
      <c r="P59" s="117">
        <v>8011</v>
      </c>
      <c r="Q59" s="117"/>
      <c r="R59" s="117"/>
      <c r="S59" s="117"/>
      <c r="T59" s="117">
        <v>3296</v>
      </c>
      <c r="U59" s="117"/>
      <c r="V59" s="117"/>
      <c r="W59" s="117"/>
      <c r="X59" s="117">
        <f t="shared" si="0"/>
        <v>360.146755331346</v>
      </c>
      <c r="Y59" s="117"/>
      <c r="Z59" s="117"/>
      <c r="AA59" s="36"/>
      <c r="AB59" s="156">
        <f t="shared" si="1"/>
        <v>4.765169902912621</v>
      </c>
      <c r="AC59" s="156"/>
      <c r="AD59" s="156"/>
      <c r="AE59" s="147">
        <f aca="true" t="shared" si="3" ref="AE59:AE65">(H59-H58)/H58*100</f>
        <v>1.2180189469613971</v>
      </c>
      <c r="AF59" s="147"/>
      <c r="AG59" s="172"/>
    </row>
    <row r="60" spans="1:33" s="1" customFormat="1" ht="13.5">
      <c r="A60" s="34"/>
      <c r="B60" s="32"/>
      <c r="C60" s="32"/>
      <c r="D60" s="32"/>
      <c r="E60" s="118" t="s">
        <v>75</v>
      </c>
      <c r="F60" s="118"/>
      <c r="G60" s="144"/>
      <c r="H60" s="146">
        <f t="shared" si="2"/>
        <v>15866</v>
      </c>
      <c r="I60" s="117"/>
      <c r="J60" s="117"/>
      <c r="K60" s="117"/>
      <c r="L60" s="117">
        <v>7764</v>
      </c>
      <c r="M60" s="117"/>
      <c r="N60" s="117"/>
      <c r="O60" s="117"/>
      <c r="P60" s="117">
        <v>8102</v>
      </c>
      <c r="Q60" s="117"/>
      <c r="R60" s="117"/>
      <c r="S60" s="117"/>
      <c r="T60" s="117">
        <v>3331</v>
      </c>
      <c r="U60" s="117"/>
      <c r="V60" s="117"/>
      <c r="W60" s="117"/>
      <c r="X60" s="117">
        <f t="shared" si="0"/>
        <v>363.81563861499654</v>
      </c>
      <c r="Y60" s="117"/>
      <c r="Z60" s="117"/>
      <c r="AA60" s="36"/>
      <c r="AB60" s="156">
        <f t="shared" si="1"/>
        <v>4.763134193935755</v>
      </c>
      <c r="AC60" s="156"/>
      <c r="AD60" s="156"/>
      <c r="AE60" s="147">
        <f t="shared" si="3"/>
        <v>1.0187189609066598</v>
      </c>
      <c r="AF60" s="147"/>
      <c r="AG60" s="172"/>
    </row>
    <row r="61" spans="1:33" s="1" customFormat="1" ht="13.5">
      <c r="A61" s="34"/>
      <c r="B61" s="32"/>
      <c r="C61" s="32"/>
      <c r="D61" s="32"/>
      <c r="E61" s="118" t="s">
        <v>76</v>
      </c>
      <c r="F61" s="118"/>
      <c r="G61" s="144"/>
      <c r="H61" s="146">
        <f t="shared" si="2"/>
        <v>16042</v>
      </c>
      <c r="I61" s="117"/>
      <c r="J61" s="117"/>
      <c r="K61" s="117"/>
      <c r="L61" s="117">
        <v>7857</v>
      </c>
      <c r="M61" s="117"/>
      <c r="N61" s="117"/>
      <c r="O61" s="117"/>
      <c r="P61" s="117">
        <v>8185</v>
      </c>
      <c r="Q61" s="117"/>
      <c r="R61" s="117"/>
      <c r="S61" s="117"/>
      <c r="T61" s="117">
        <v>3395</v>
      </c>
      <c r="U61" s="117"/>
      <c r="V61" s="117"/>
      <c r="W61" s="117"/>
      <c r="X61" s="117">
        <f t="shared" si="0"/>
        <v>367.85141022701214</v>
      </c>
      <c r="Y61" s="117"/>
      <c r="Z61" s="117"/>
      <c r="AA61" s="36"/>
      <c r="AB61" s="156">
        <f t="shared" si="1"/>
        <v>4.725184094256259</v>
      </c>
      <c r="AC61" s="156"/>
      <c r="AD61" s="156"/>
      <c r="AE61" s="147">
        <f t="shared" si="3"/>
        <v>1.1092903063153914</v>
      </c>
      <c r="AF61" s="147"/>
      <c r="AG61" s="172"/>
    </row>
    <row r="62" spans="1:33" s="1" customFormat="1" ht="13.5">
      <c r="A62" s="34"/>
      <c r="B62" s="32"/>
      <c r="C62" s="32"/>
      <c r="D62" s="32"/>
      <c r="E62" s="118" t="s">
        <v>288</v>
      </c>
      <c r="F62" s="118"/>
      <c r="G62" s="144"/>
      <c r="H62" s="146">
        <f t="shared" si="2"/>
        <v>16197</v>
      </c>
      <c r="I62" s="117"/>
      <c r="J62" s="117"/>
      <c r="K62" s="117"/>
      <c r="L62" s="117">
        <v>7932</v>
      </c>
      <c r="M62" s="117"/>
      <c r="N62" s="117"/>
      <c r="O62" s="117"/>
      <c r="P62" s="117">
        <v>8265</v>
      </c>
      <c r="Q62" s="117"/>
      <c r="R62" s="117"/>
      <c r="S62" s="117"/>
      <c r="T62" s="117">
        <v>3522</v>
      </c>
      <c r="U62" s="117"/>
      <c r="V62" s="117"/>
      <c r="W62" s="117"/>
      <c r="X62" s="117">
        <f t="shared" si="0"/>
        <v>371.4056409080486</v>
      </c>
      <c r="Y62" s="117"/>
      <c r="Z62" s="117"/>
      <c r="AA62" s="36"/>
      <c r="AB62" s="156">
        <f t="shared" si="1"/>
        <v>4.598807495741056</v>
      </c>
      <c r="AC62" s="156"/>
      <c r="AD62" s="156"/>
      <c r="AE62" s="147">
        <f t="shared" si="3"/>
        <v>0.9662136890662013</v>
      </c>
      <c r="AF62" s="147"/>
      <c r="AG62" s="172"/>
    </row>
    <row r="63" spans="1:33" s="1" customFormat="1" ht="13.5">
      <c r="A63" s="34"/>
      <c r="B63" s="32"/>
      <c r="C63" s="32"/>
      <c r="D63" s="32"/>
      <c r="E63" s="118" t="s">
        <v>289</v>
      </c>
      <c r="F63" s="118"/>
      <c r="G63" s="144"/>
      <c r="H63" s="146">
        <f t="shared" si="2"/>
        <v>15999</v>
      </c>
      <c r="I63" s="117"/>
      <c r="J63" s="117"/>
      <c r="K63" s="117"/>
      <c r="L63" s="117">
        <v>7861</v>
      </c>
      <c r="M63" s="117"/>
      <c r="N63" s="117"/>
      <c r="O63" s="117"/>
      <c r="P63" s="117">
        <v>8138</v>
      </c>
      <c r="Q63" s="117"/>
      <c r="R63" s="117"/>
      <c r="S63" s="117"/>
      <c r="T63" s="117">
        <v>3467</v>
      </c>
      <c r="U63" s="117"/>
      <c r="V63" s="117"/>
      <c r="W63" s="117"/>
      <c r="X63" s="117">
        <f t="shared" si="0"/>
        <v>366.86539784453106</v>
      </c>
      <c r="Y63" s="117"/>
      <c r="Z63" s="117"/>
      <c r="AA63" s="36"/>
      <c r="AB63" s="156">
        <f t="shared" si="1"/>
        <v>4.614652437265647</v>
      </c>
      <c r="AC63" s="156"/>
      <c r="AD63" s="156"/>
      <c r="AE63" s="147">
        <f t="shared" si="3"/>
        <v>-1.2224486015928875</v>
      </c>
      <c r="AF63" s="147"/>
      <c r="AG63" s="172"/>
    </row>
    <row r="64" spans="1:33" s="1" customFormat="1" ht="13.5">
      <c r="A64" s="34"/>
      <c r="B64" s="32"/>
      <c r="C64" s="32"/>
      <c r="D64" s="32"/>
      <c r="E64" s="118" t="s">
        <v>290</v>
      </c>
      <c r="F64" s="118"/>
      <c r="G64" s="144"/>
      <c r="H64" s="146">
        <f t="shared" si="2"/>
        <v>16194</v>
      </c>
      <c r="I64" s="117"/>
      <c r="J64" s="117"/>
      <c r="K64" s="117"/>
      <c r="L64" s="117">
        <v>7959</v>
      </c>
      <c r="M64" s="117"/>
      <c r="N64" s="117"/>
      <c r="O64" s="117"/>
      <c r="P64" s="117">
        <v>8235</v>
      </c>
      <c r="Q64" s="117"/>
      <c r="R64" s="117"/>
      <c r="S64" s="117"/>
      <c r="T64" s="117">
        <v>3503</v>
      </c>
      <c r="U64" s="117"/>
      <c r="V64" s="117"/>
      <c r="W64" s="117"/>
      <c r="X64" s="117">
        <f t="shared" si="0"/>
        <v>371.33684934648016</v>
      </c>
      <c r="Y64" s="117"/>
      <c r="Z64" s="117"/>
      <c r="AA64" s="36"/>
      <c r="AB64" s="156">
        <f t="shared" si="1"/>
        <v>4.622894661718527</v>
      </c>
      <c r="AC64" s="156"/>
      <c r="AD64" s="156"/>
      <c r="AE64" s="147">
        <f t="shared" si="3"/>
        <v>1.2188261766360398</v>
      </c>
      <c r="AF64" s="147"/>
      <c r="AG64" s="172"/>
    </row>
    <row r="65" spans="1:33" s="1" customFormat="1" ht="13.5">
      <c r="A65" s="34"/>
      <c r="B65" s="32"/>
      <c r="C65" s="32"/>
      <c r="D65" s="32"/>
      <c r="E65" s="118" t="s">
        <v>106</v>
      </c>
      <c r="F65" s="118"/>
      <c r="G65" s="144"/>
      <c r="H65" s="146">
        <f t="shared" si="2"/>
        <v>16666</v>
      </c>
      <c r="I65" s="117"/>
      <c r="J65" s="117"/>
      <c r="K65" s="117"/>
      <c r="L65" s="117">
        <v>8154</v>
      </c>
      <c r="M65" s="117"/>
      <c r="N65" s="117"/>
      <c r="O65" s="117"/>
      <c r="P65" s="117">
        <v>8512</v>
      </c>
      <c r="Q65" s="117"/>
      <c r="R65" s="117"/>
      <c r="S65" s="117"/>
      <c r="T65" s="117">
        <v>3629</v>
      </c>
      <c r="U65" s="117"/>
      <c r="V65" s="117"/>
      <c r="W65" s="117"/>
      <c r="X65" s="117">
        <f t="shared" si="0"/>
        <v>382.16005503324925</v>
      </c>
      <c r="Y65" s="117"/>
      <c r="Z65" s="117"/>
      <c r="AA65" s="36"/>
      <c r="AB65" s="156">
        <f t="shared" si="1"/>
        <v>4.592449710664095</v>
      </c>
      <c r="AC65" s="156"/>
      <c r="AD65" s="156"/>
      <c r="AE65" s="147">
        <f t="shared" si="3"/>
        <v>2.9146597505248857</v>
      </c>
      <c r="AF65" s="147"/>
      <c r="AG65" s="172"/>
    </row>
    <row r="66" spans="1:33" s="1" customFormat="1" ht="13.5">
      <c r="A66" s="34"/>
      <c r="B66" s="32"/>
      <c r="C66" s="32"/>
      <c r="D66" s="32"/>
      <c r="E66" s="118" t="s">
        <v>107</v>
      </c>
      <c r="F66" s="118"/>
      <c r="G66" s="144"/>
      <c r="H66" s="146">
        <f t="shared" si="2"/>
        <v>16659</v>
      </c>
      <c r="I66" s="117"/>
      <c r="J66" s="117"/>
      <c r="K66" s="117"/>
      <c r="L66" s="117">
        <v>8148</v>
      </c>
      <c r="M66" s="117"/>
      <c r="N66" s="117"/>
      <c r="O66" s="117"/>
      <c r="P66" s="117">
        <v>8511</v>
      </c>
      <c r="Q66" s="117"/>
      <c r="R66" s="117"/>
      <c r="S66" s="117"/>
      <c r="T66" s="117">
        <v>3717</v>
      </c>
      <c r="U66" s="117"/>
      <c r="V66" s="117"/>
      <c r="W66" s="117"/>
      <c r="X66" s="117">
        <f t="shared" si="0"/>
        <v>381.9995413895895</v>
      </c>
      <c r="Y66" s="117"/>
      <c r="Z66" s="117"/>
      <c r="AA66" s="36"/>
      <c r="AB66" s="156">
        <f t="shared" si="1"/>
        <v>4.481840193704601</v>
      </c>
      <c r="AC66" s="156"/>
      <c r="AD66" s="156"/>
      <c r="AE66" s="147">
        <f aca="true" t="shared" si="4" ref="AE66:AE101">(H66-H65)/H65*100</f>
        <v>-0.04200168006720269</v>
      </c>
      <c r="AF66" s="147"/>
      <c r="AG66" s="172"/>
    </row>
    <row r="67" spans="1:33" s="1" customFormat="1" ht="13.5">
      <c r="A67" s="34"/>
      <c r="B67" s="32"/>
      <c r="C67" s="32"/>
      <c r="D67" s="32"/>
      <c r="E67" s="118" t="s">
        <v>108</v>
      </c>
      <c r="F67" s="118"/>
      <c r="G67" s="144"/>
      <c r="H67" s="146">
        <f t="shared" si="2"/>
        <v>16923</v>
      </c>
      <c r="I67" s="117"/>
      <c r="J67" s="117"/>
      <c r="K67" s="117"/>
      <c r="L67" s="117">
        <v>8230</v>
      </c>
      <c r="M67" s="117"/>
      <c r="N67" s="117"/>
      <c r="O67" s="117"/>
      <c r="P67" s="117">
        <v>8693</v>
      </c>
      <c r="Q67" s="117"/>
      <c r="R67" s="117"/>
      <c r="S67" s="117"/>
      <c r="T67" s="117">
        <v>3777</v>
      </c>
      <c r="U67" s="117"/>
      <c r="V67" s="117"/>
      <c r="W67" s="117"/>
      <c r="X67" s="117">
        <f t="shared" si="0"/>
        <v>388.05319880761294</v>
      </c>
      <c r="Y67" s="117"/>
      <c r="Z67" s="117"/>
      <c r="AA67" s="36"/>
      <c r="AB67" s="156">
        <f t="shared" si="1"/>
        <v>4.480540111199365</v>
      </c>
      <c r="AC67" s="156"/>
      <c r="AD67" s="156"/>
      <c r="AE67" s="147">
        <f t="shared" si="4"/>
        <v>1.584728975328651</v>
      </c>
      <c r="AF67" s="147"/>
      <c r="AG67" s="172"/>
    </row>
    <row r="68" spans="1:33" s="1" customFormat="1" ht="13.5">
      <c r="A68" s="34"/>
      <c r="B68" s="32"/>
      <c r="C68" s="32"/>
      <c r="D68" s="32"/>
      <c r="E68" s="118" t="s">
        <v>111</v>
      </c>
      <c r="F68" s="118"/>
      <c r="G68" s="144"/>
      <c r="H68" s="146">
        <f t="shared" si="2"/>
        <v>17291</v>
      </c>
      <c r="I68" s="117"/>
      <c r="J68" s="117"/>
      <c r="K68" s="117"/>
      <c r="L68" s="117">
        <v>8398</v>
      </c>
      <c r="M68" s="117"/>
      <c r="N68" s="117"/>
      <c r="O68" s="117"/>
      <c r="P68" s="117">
        <v>8893</v>
      </c>
      <c r="Q68" s="117"/>
      <c r="R68" s="117"/>
      <c r="S68" s="117"/>
      <c r="T68" s="117">
        <v>3895</v>
      </c>
      <c r="U68" s="117"/>
      <c r="V68" s="117"/>
      <c r="W68" s="117"/>
      <c r="X68" s="117">
        <f t="shared" si="0"/>
        <v>396.4916303600092</v>
      </c>
      <c r="Y68" s="117"/>
      <c r="Z68" s="117"/>
      <c r="AA68" s="36"/>
      <c r="AB68" s="156">
        <f t="shared" si="1"/>
        <v>4.439281129653402</v>
      </c>
      <c r="AC68" s="156"/>
      <c r="AD68" s="156"/>
      <c r="AE68" s="147">
        <f t="shared" si="4"/>
        <v>2.174555338887904</v>
      </c>
      <c r="AF68" s="147"/>
      <c r="AG68" s="172"/>
    </row>
    <row r="69" spans="1:33" s="1" customFormat="1" ht="13.5">
      <c r="A69" s="34"/>
      <c r="B69" s="32"/>
      <c r="C69" s="32"/>
      <c r="D69" s="32"/>
      <c r="E69" s="118" t="s">
        <v>112</v>
      </c>
      <c r="F69" s="118"/>
      <c r="G69" s="144"/>
      <c r="H69" s="146">
        <f>SUM(L69:S69)</f>
        <v>17490</v>
      </c>
      <c r="I69" s="117"/>
      <c r="J69" s="117"/>
      <c r="K69" s="117"/>
      <c r="L69" s="117">
        <v>8509</v>
      </c>
      <c r="M69" s="117"/>
      <c r="N69" s="117"/>
      <c r="O69" s="117"/>
      <c r="P69" s="117">
        <v>8981</v>
      </c>
      <c r="Q69" s="117"/>
      <c r="R69" s="117"/>
      <c r="S69" s="117"/>
      <c r="T69" s="117">
        <v>3988</v>
      </c>
      <c r="U69" s="117"/>
      <c r="V69" s="117"/>
      <c r="W69" s="117"/>
      <c r="X69" s="117">
        <f t="shared" si="0"/>
        <v>401.0548039440495</v>
      </c>
      <c r="Y69" s="117"/>
      <c r="Z69" s="117"/>
      <c r="AA69" s="36"/>
      <c r="AB69" s="156">
        <f t="shared" si="1"/>
        <v>4.385656970912739</v>
      </c>
      <c r="AC69" s="156"/>
      <c r="AD69" s="156"/>
      <c r="AE69" s="147">
        <f t="shared" si="4"/>
        <v>1.1508877450696893</v>
      </c>
      <c r="AF69" s="147"/>
      <c r="AG69" s="172"/>
    </row>
    <row r="70" spans="1:33" s="1" customFormat="1" ht="13.5">
      <c r="A70" s="34"/>
      <c r="B70" s="32"/>
      <c r="C70" s="32"/>
      <c r="D70" s="32"/>
      <c r="E70" s="118" t="s">
        <v>113</v>
      </c>
      <c r="F70" s="118"/>
      <c r="G70" s="144"/>
      <c r="H70" s="146">
        <f aca="true" t="shared" si="5" ref="H70:H89">SUM(L70:S70)</f>
        <v>17822</v>
      </c>
      <c r="I70" s="117"/>
      <c r="J70" s="117"/>
      <c r="K70" s="117"/>
      <c r="L70" s="117">
        <v>8720</v>
      </c>
      <c r="M70" s="117"/>
      <c r="N70" s="117"/>
      <c r="O70" s="117"/>
      <c r="P70" s="117">
        <v>9102</v>
      </c>
      <c r="Q70" s="117"/>
      <c r="R70" s="117"/>
      <c r="S70" s="117"/>
      <c r="T70" s="117">
        <v>4137</v>
      </c>
      <c r="U70" s="117"/>
      <c r="V70" s="117"/>
      <c r="W70" s="117"/>
      <c r="X70" s="117">
        <f t="shared" si="0"/>
        <v>408.6677367576244</v>
      </c>
      <c r="Y70" s="117"/>
      <c r="Z70" s="117"/>
      <c r="AA70" s="36"/>
      <c r="AB70" s="156">
        <f t="shared" si="1"/>
        <v>4.307952622673435</v>
      </c>
      <c r="AC70" s="156"/>
      <c r="AD70" s="156"/>
      <c r="AE70" s="147">
        <f t="shared" si="4"/>
        <v>1.898227558604917</v>
      </c>
      <c r="AF70" s="147"/>
      <c r="AG70" s="172"/>
    </row>
    <row r="71" spans="1:33" s="1" customFormat="1" ht="13.5">
      <c r="A71" s="34"/>
      <c r="B71" s="32"/>
      <c r="C71" s="32"/>
      <c r="D71" s="32"/>
      <c r="E71" s="118" t="s">
        <v>114</v>
      </c>
      <c r="F71" s="118"/>
      <c r="G71" s="144"/>
      <c r="H71" s="146">
        <f t="shared" si="5"/>
        <v>18289</v>
      </c>
      <c r="I71" s="117"/>
      <c r="J71" s="117"/>
      <c r="K71" s="117"/>
      <c r="L71" s="117">
        <v>8928</v>
      </c>
      <c r="M71" s="117"/>
      <c r="N71" s="117"/>
      <c r="O71" s="117"/>
      <c r="P71" s="117">
        <v>9361</v>
      </c>
      <c r="Q71" s="117"/>
      <c r="R71" s="117"/>
      <c r="S71" s="117"/>
      <c r="T71" s="117">
        <v>4292</v>
      </c>
      <c r="U71" s="117"/>
      <c r="V71" s="117"/>
      <c r="W71" s="117"/>
      <c r="X71" s="117">
        <f t="shared" si="0"/>
        <v>419.3762898417794</v>
      </c>
      <c r="Y71" s="117"/>
      <c r="Z71" s="117"/>
      <c r="AA71" s="36"/>
      <c r="AB71" s="156">
        <f t="shared" si="1"/>
        <v>4.261183597390494</v>
      </c>
      <c r="AC71" s="156"/>
      <c r="AD71" s="156"/>
      <c r="AE71" s="147">
        <f t="shared" si="4"/>
        <v>2.6203568623050164</v>
      </c>
      <c r="AF71" s="147"/>
      <c r="AG71" s="172"/>
    </row>
    <row r="72" spans="1:33" s="1" customFormat="1" ht="13.5">
      <c r="A72" s="34"/>
      <c r="B72" s="32"/>
      <c r="C72" s="32"/>
      <c r="D72" s="32"/>
      <c r="E72" s="118" t="s">
        <v>115</v>
      </c>
      <c r="F72" s="118"/>
      <c r="G72" s="144"/>
      <c r="H72" s="146">
        <f t="shared" si="5"/>
        <v>18749</v>
      </c>
      <c r="I72" s="117"/>
      <c r="J72" s="117"/>
      <c r="K72" s="117"/>
      <c r="L72" s="117">
        <v>9144</v>
      </c>
      <c r="M72" s="117"/>
      <c r="N72" s="117"/>
      <c r="O72" s="117"/>
      <c r="P72" s="117">
        <v>9605</v>
      </c>
      <c r="Q72" s="117"/>
      <c r="R72" s="117"/>
      <c r="S72" s="117"/>
      <c r="T72" s="117">
        <v>4515</v>
      </c>
      <c r="U72" s="117"/>
      <c r="V72" s="117"/>
      <c r="W72" s="117"/>
      <c r="X72" s="117">
        <f t="shared" si="0"/>
        <v>429.9243292822747</v>
      </c>
      <c r="Y72" s="117"/>
      <c r="Z72" s="117"/>
      <c r="AA72" s="36"/>
      <c r="AB72" s="156">
        <f t="shared" si="1"/>
        <v>4.152602436323367</v>
      </c>
      <c r="AC72" s="156"/>
      <c r="AD72" s="156"/>
      <c r="AE72" s="147">
        <f t="shared" si="4"/>
        <v>2.515173054841708</v>
      </c>
      <c r="AF72" s="147"/>
      <c r="AG72" s="172"/>
    </row>
    <row r="73" spans="1:33" s="1" customFormat="1" ht="13.5">
      <c r="A73" s="34"/>
      <c r="B73" s="32"/>
      <c r="C73" s="32"/>
      <c r="D73" s="32"/>
      <c r="E73" s="118" t="s">
        <v>116</v>
      </c>
      <c r="F73" s="118"/>
      <c r="G73" s="144"/>
      <c r="H73" s="146">
        <f t="shared" si="5"/>
        <v>20442</v>
      </c>
      <c r="I73" s="117"/>
      <c r="J73" s="117"/>
      <c r="K73" s="117"/>
      <c r="L73" s="117">
        <v>10026</v>
      </c>
      <c r="M73" s="117"/>
      <c r="N73" s="117"/>
      <c r="O73" s="117"/>
      <c r="P73" s="117">
        <v>10416</v>
      </c>
      <c r="Q73" s="117"/>
      <c r="R73" s="117"/>
      <c r="S73" s="117"/>
      <c r="T73" s="117">
        <v>5386</v>
      </c>
      <c r="U73" s="117"/>
      <c r="V73" s="117"/>
      <c r="W73" s="117"/>
      <c r="X73" s="117">
        <f t="shared" si="0"/>
        <v>468.745700527402</v>
      </c>
      <c r="Y73" s="117"/>
      <c r="Z73" s="117"/>
      <c r="AA73" s="36"/>
      <c r="AB73" s="156">
        <f t="shared" si="1"/>
        <v>3.7953954697363534</v>
      </c>
      <c r="AC73" s="156"/>
      <c r="AD73" s="156"/>
      <c r="AE73" s="147">
        <f t="shared" si="4"/>
        <v>9.029814923462585</v>
      </c>
      <c r="AF73" s="147"/>
      <c r="AG73" s="172"/>
    </row>
    <row r="74" spans="1:33" s="1" customFormat="1" ht="13.5">
      <c r="A74" s="34"/>
      <c r="B74" s="32"/>
      <c r="C74" s="32"/>
      <c r="D74" s="32"/>
      <c r="E74" s="118" t="s">
        <v>117</v>
      </c>
      <c r="F74" s="118"/>
      <c r="G74" s="144"/>
      <c r="H74" s="146">
        <f t="shared" si="5"/>
        <v>22505</v>
      </c>
      <c r="I74" s="117"/>
      <c r="J74" s="117"/>
      <c r="K74" s="117"/>
      <c r="L74" s="117">
        <v>11096</v>
      </c>
      <c r="M74" s="117"/>
      <c r="N74" s="117"/>
      <c r="O74" s="117"/>
      <c r="P74" s="117">
        <v>11409</v>
      </c>
      <c r="Q74" s="117"/>
      <c r="R74" s="117"/>
      <c r="S74" s="117"/>
      <c r="T74" s="117">
        <v>6059</v>
      </c>
      <c r="U74" s="117"/>
      <c r="V74" s="117"/>
      <c r="W74" s="117"/>
      <c r="X74" s="117">
        <f t="shared" si="0"/>
        <v>516.0513643659712</v>
      </c>
      <c r="Y74" s="117"/>
      <c r="Z74" s="117"/>
      <c r="AA74" s="36"/>
      <c r="AB74" s="156">
        <f t="shared" si="1"/>
        <v>3.71430929196237</v>
      </c>
      <c r="AC74" s="156"/>
      <c r="AD74" s="156"/>
      <c r="AE74" s="147">
        <f t="shared" si="4"/>
        <v>10.091967517855396</v>
      </c>
      <c r="AF74" s="147"/>
      <c r="AG74" s="172"/>
    </row>
    <row r="75" spans="1:33" s="1" customFormat="1" ht="13.5">
      <c r="A75" s="34"/>
      <c r="B75" s="32"/>
      <c r="C75" s="32"/>
      <c r="D75" s="32"/>
      <c r="E75" s="118" t="s">
        <v>77</v>
      </c>
      <c r="F75" s="118"/>
      <c r="G75" s="144"/>
      <c r="H75" s="146">
        <f t="shared" si="5"/>
        <v>25090</v>
      </c>
      <c r="I75" s="117"/>
      <c r="J75" s="117"/>
      <c r="K75" s="117"/>
      <c r="L75" s="117">
        <v>12392</v>
      </c>
      <c r="M75" s="117"/>
      <c r="N75" s="117"/>
      <c r="O75" s="117"/>
      <c r="P75" s="117">
        <v>12698</v>
      </c>
      <c r="Q75" s="117"/>
      <c r="R75" s="117"/>
      <c r="S75" s="117"/>
      <c r="T75" s="117">
        <v>6892</v>
      </c>
      <c r="U75" s="117"/>
      <c r="V75" s="117"/>
      <c r="W75" s="117"/>
      <c r="X75" s="117">
        <f t="shared" si="0"/>
        <v>575.3267599174501</v>
      </c>
      <c r="Y75" s="117"/>
      <c r="Z75" s="117"/>
      <c r="AA75" s="36"/>
      <c r="AB75" s="156">
        <f t="shared" si="1"/>
        <v>3.6404526987811954</v>
      </c>
      <c r="AC75" s="156"/>
      <c r="AD75" s="156"/>
      <c r="AE75" s="147">
        <f t="shared" si="4"/>
        <v>11.486336369695623</v>
      </c>
      <c r="AF75" s="147"/>
      <c r="AG75" s="172"/>
    </row>
    <row r="76" spans="1:33" s="1" customFormat="1" ht="13.5">
      <c r="A76" s="34"/>
      <c r="B76" s="32"/>
      <c r="C76" s="32"/>
      <c r="D76" s="32"/>
      <c r="E76" s="118" t="s">
        <v>78</v>
      </c>
      <c r="F76" s="118"/>
      <c r="G76" s="144"/>
      <c r="H76" s="146">
        <f t="shared" si="5"/>
        <v>26379</v>
      </c>
      <c r="I76" s="117"/>
      <c r="J76" s="117"/>
      <c r="K76" s="117"/>
      <c r="L76" s="117">
        <v>13026</v>
      </c>
      <c r="M76" s="117"/>
      <c r="N76" s="117"/>
      <c r="O76" s="117"/>
      <c r="P76" s="117">
        <v>13353</v>
      </c>
      <c r="Q76" s="117"/>
      <c r="R76" s="117"/>
      <c r="S76" s="117"/>
      <c r="T76" s="117">
        <v>7262</v>
      </c>
      <c r="U76" s="117"/>
      <c r="V76" s="117"/>
      <c r="W76" s="117"/>
      <c r="X76" s="117">
        <f aca="true" t="shared" si="6" ref="X76:X83">H76/43.61</f>
        <v>604.8842008713598</v>
      </c>
      <c r="Y76" s="117"/>
      <c r="Z76" s="117"/>
      <c r="AA76" s="36"/>
      <c r="AB76" s="156">
        <f t="shared" si="1"/>
        <v>3.6324703938309004</v>
      </c>
      <c r="AC76" s="156"/>
      <c r="AD76" s="156"/>
      <c r="AE76" s="147">
        <f t="shared" si="4"/>
        <v>5.137504982064567</v>
      </c>
      <c r="AF76" s="147"/>
      <c r="AG76" s="172"/>
    </row>
    <row r="77" spans="1:33" s="1" customFormat="1" ht="13.5">
      <c r="A77" s="34"/>
      <c r="B77" s="32"/>
      <c r="C77" s="32"/>
      <c r="D77" s="32"/>
      <c r="E77" s="118" t="s">
        <v>79</v>
      </c>
      <c r="F77" s="118"/>
      <c r="G77" s="144"/>
      <c r="H77" s="146">
        <f t="shared" si="5"/>
        <v>28140</v>
      </c>
      <c r="I77" s="117"/>
      <c r="J77" s="117"/>
      <c r="K77" s="117"/>
      <c r="L77" s="117">
        <v>13892</v>
      </c>
      <c r="M77" s="117"/>
      <c r="N77" s="117"/>
      <c r="O77" s="117"/>
      <c r="P77" s="117">
        <v>14248</v>
      </c>
      <c r="Q77" s="117"/>
      <c r="R77" s="117"/>
      <c r="S77" s="117"/>
      <c r="T77" s="117">
        <v>7813</v>
      </c>
      <c r="U77" s="117"/>
      <c r="V77" s="117"/>
      <c r="W77" s="117"/>
      <c r="X77" s="117">
        <f t="shared" si="6"/>
        <v>645.2648475120385</v>
      </c>
      <c r="Y77" s="117"/>
      <c r="Z77" s="117"/>
      <c r="AA77" s="36"/>
      <c r="AB77" s="156">
        <f t="shared" si="1"/>
        <v>3.60168949187252</v>
      </c>
      <c r="AC77" s="156"/>
      <c r="AD77" s="156"/>
      <c r="AE77" s="147">
        <f t="shared" si="4"/>
        <v>6.675764812919367</v>
      </c>
      <c r="AF77" s="147"/>
      <c r="AG77" s="172"/>
    </row>
    <row r="78" spans="1:33" s="1" customFormat="1" ht="13.5">
      <c r="A78" s="34"/>
      <c r="B78" s="32"/>
      <c r="C78" s="32"/>
      <c r="D78" s="32"/>
      <c r="E78" s="118" t="s">
        <v>80</v>
      </c>
      <c r="F78" s="118"/>
      <c r="G78" s="144"/>
      <c r="H78" s="146">
        <f t="shared" si="5"/>
        <v>29607</v>
      </c>
      <c r="I78" s="117"/>
      <c r="J78" s="117"/>
      <c r="K78" s="117"/>
      <c r="L78" s="117">
        <v>14653</v>
      </c>
      <c r="M78" s="117"/>
      <c r="N78" s="117"/>
      <c r="O78" s="117"/>
      <c r="P78" s="117">
        <v>14954</v>
      </c>
      <c r="Q78" s="117"/>
      <c r="R78" s="117"/>
      <c r="S78" s="117"/>
      <c r="T78" s="117">
        <v>8272</v>
      </c>
      <c r="U78" s="117"/>
      <c r="V78" s="117"/>
      <c r="W78" s="117"/>
      <c r="X78" s="117">
        <f t="shared" si="6"/>
        <v>678.9039211190094</v>
      </c>
      <c r="Y78" s="117"/>
      <c r="Z78" s="117"/>
      <c r="AA78" s="36"/>
      <c r="AB78" s="156">
        <f t="shared" si="1"/>
        <v>3.5791827852998064</v>
      </c>
      <c r="AC78" s="156"/>
      <c r="AD78" s="156"/>
      <c r="AE78" s="147">
        <f t="shared" si="4"/>
        <v>5.213219616204691</v>
      </c>
      <c r="AF78" s="147"/>
      <c r="AG78" s="172"/>
    </row>
    <row r="79" spans="1:33" s="1" customFormat="1" ht="13.5">
      <c r="A79" s="34"/>
      <c r="B79" s="32"/>
      <c r="C79" s="32"/>
      <c r="D79" s="32"/>
      <c r="E79" s="118" t="s">
        <v>81</v>
      </c>
      <c r="F79" s="118"/>
      <c r="G79" s="144"/>
      <c r="H79" s="146">
        <f t="shared" si="5"/>
        <v>30593</v>
      </c>
      <c r="I79" s="117"/>
      <c r="J79" s="117"/>
      <c r="K79" s="117"/>
      <c r="L79" s="117">
        <v>15111</v>
      </c>
      <c r="M79" s="117"/>
      <c r="N79" s="117"/>
      <c r="O79" s="117"/>
      <c r="P79" s="117">
        <v>15482</v>
      </c>
      <c r="Q79" s="117"/>
      <c r="R79" s="117"/>
      <c r="S79" s="117"/>
      <c r="T79" s="117">
        <v>8519</v>
      </c>
      <c r="U79" s="117"/>
      <c r="V79" s="117"/>
      <c r="W79" s="117"/>
      <c r="X79" s="117">
        <f t="shared" si="6"/>
        <v>701.5134143545058</v>
      </c>
      <c r="Y79" s="117"/>
      <c r="Z79" s="117"/>
      <c r="AA79" s="36"/>
      <c r="AB79" s="156">
        <f t="shared" si="1"/>
        <v>3.5911491959150137</v>
      </c>
      <c r="AC79" s="156"/>
      <c r="AD79" s="156"/>
      <c r="AE79" s="147">
        <f t="shared" si="4"/>
        <v>3.3302935116695376</v>
      </c>
      <c r="AF79" s="147"/>
      <c r="AG79" s="172"/>
    </row>
    <row r="80" spans="1:33" s="1" customFormat="1" ht="13.5">
      <c r="A80" s="34"/>
      <c r="B80" s="32"/>
      <c r="C80" s="32"/>
      <c r="D80" s="32"/>
      <c r="E80" s="118" t="s">
        <v>40</v>
      </c>
      <c r="F80" s="118"/>
      <c r="G80" s="144"/>
      <c r="H80" s="146">
        <f t="shared" si="5"/>
        <v>31910</v>
      </c>
      <c r="I80" s="117"/>
      <c r="J80" s="117"/>
      <c r="K80" s="117"/>
      <c r="L80" s="117">
        <v>15735</v>
      </c>
      <c r="M80" s="117"/>
      <c r="N80" s="117"/>
      <c r="O80" s="117"/>
      <c r="P80" s="117">
        <v>16175</v>
      </c>
      <c r="Q80" s="117"/>
      <c r="R80" s="117"/>
      <c r="S80" s="117"/>
      <c r="T80" s="117">
        <v>8909</v>
      </c>
      <c r="U80" s="117"/>
      <c r="V80" s="117"/>
      <c r="W80" s="117"/>
      <c r="X80" s="117">
        <f t="shared" si="6"/>
        <v>731.7129098830544</v>
      </c>
      <c r="Y80" s="117"/>
      <c r="Z80" s="117"/>
      <c r="AA80" s="36"/>
      <c r="AB80" s="156">
        <f t="shared" si="1"/>
        <v>3.5817712425636996</v>
      </c>
      <c r="AC80" s="156"/>
      <c r="AD80" s="156"/>
      <c r="AE80" s="147">
        <f t="shared" si="4"/>
        <v>4.304906351126075</v>
      </c>
      <c r="AF80" s="147"/>
      <c r="AG80" s="172"/>
    </row>
    <row r="81" spans="1:33" s="1" customFormat="1" ht="13.5">
      <c r="A81" s="34"/>
      <c r="B81" s="32"/>
      <c r="C81" s="32"/>
      <c r="D81" s="32"/>
      <c r="E81" s="118" t="s">
        <v>41</v>
      </c>
      <c r="F81" s="118"/>
      <c r="G81" s="144"/>
      <c r="H81" s="146">
        <f t="shared" si="5"/>
        <v>33860</v>
      </c>
      <c r="I81" s="117"/>
      <c r="J81" s="117"/>
      <c r="K81" s="117"/>
      <c r="L81" s="117">
        <v>16716</v>
      </c>
      <c r="M81" s="117"/>
      <c r="N81" s="117"/>
      <c r="O81" s="117"/>
      <c r="P81" s="117">
        <v>17144</v>
      </c>
      <c r="Q81" s="117"/>
      <c r="R81" s="117"/>
      <c r="S81" s="117"/>
      <c r="T81" s="117">
        <v>9475</v>
      </c>
      <c r="U81" s="117"/>
      <c r="V81" s="117"/>
      <c r="W81" s="117"/>
      <c r="X81" s="117">
        <f t="shared" si="6"/>
        <v>776.4274249025453</v>
      </c>
      <c r="Y81" s="117"/>
      <c r="Z81" s="117"/>
      <c r="AA81" s="36"/>
      <c r="AB81" s="156">
        <f t="shared" si="1"/>
        <v>3.5736147757255936</v>
      </c>
      <c r="AC81" s="156"/>
      <c r="AD81" s="156"/>
      <c r="AE81" s="147">
        <f t="shared" si="4"/>
        <v>6.110937010341585</v>
      </c>
      <c r="AF81" s="147"/>
      <c r="AG81" s="172"/>
    </row>
    <row r="82" spans="1:33" s="1" customFormat="1" ht="13.5">
      <c r="A82" s="34"/>
      <c r="B82" s="32"/>
      <c r="C82" s="32"/>
      <c r="D82" s="32"/>
      <c r="E82" s="118" t="s">
        <v>42</v>
      </c>
      <c r="F82" s="118"/>
      <c r="G82" s="144"/>
      <c r="H82" s="146">
        <f t="shared" si="5"/>
        <v>36077</v>
      </c>
      <c r="I82" s="117"/>
      <c r="J82" s="117"/>
      <c r="K82" s="117"/>
      <c r="L82" s="117">
        <v>17838</v>
      </c>
      <c r="M82" s="117"/>
      <c r="N82" s="117"/>
      <c r="O82" s="117"/>
      <c r="P82" s="117">
        <v>18239</v>
      </c>
      <c r="Q82" s="117"/>
      <c r="R82" s="117"/>
      <c r="S82" s="117"/>
      <c r="T82" s="117">
        <v>10095</v>
      </c>
      <c r="U82" s="117"/>
      <c r="V82" s="117"/>
      <c r="W82" s="117"/>
      <c r="X82" s="117">
        <f t="shared" si="6"/>
        <v>827.2643889016281</v>
      </c>
      <c r="Y82" s="117"/>
      <c r="Z82" s="117"/>
      <c r="AA82" s="36"/>
      <c r="AB82" s="156">
        <f t="shared" si="1"/>
        <v>3.5737493808816247</v>
      </c>
      <c r="AC82" s="156"/>
      <c r="AD82" s="156"/>
      <c r="AE82" s="147">
        <f t="shared" si="4"/>
        <v>6.547548730064974</v>
      </c>
      <c r="AF82" s="147"/>
      <c r="AG82" s="172"/>
    </row>
    <row r="83" spans="1:33" s="1" customFormat="1" ht="13.5">
      <c r="A83" s="34"/>
      <c r="B83" s="32"/>
      <c r="C83" s="32"/>
      <c r="D83" s="32"/>
      <c r="E83" s="118" t="s">
        <v>43</v>
      </c>
      <c r="F83" s="118"/>
      <c r="G83" s="144"/>
      <c r="H83" s="146">
        <f t="shared" si="5"/>
        <v>38517</v>
      </c>
      <c r="I83" s="117"/>
      <c r="J83" s="117"/>
      <c r="K83" s="117"/>
      <c r="L83" s="117">
        <v>19048</v>
      </c>
      <c r="M83" s="117"/>
      <c r="N83" s="117"/>
      <c r="O83" s="117"/>
      <c r="P83" s="117">
        <v>19469</v>
      </c>
      <c r="Q83" s="117"/>
      <c r="R83" s="117"/>
      <c r="S83" s="117"/>
      <c r="T83" s="117">
        <v>10729</v>
      </c>
      <c r="U83" s="117"/>
      <c r="V83" s="117"/>
      <c r="W83" s="117"/>
      <c r="X83" s="117">
        <f t="shared" si="6"/>
        <v>883.2148589772988</v>
      </c>
      <c r="Y83" s="117"/>
      <c r="Z83" s="117"/>
      <c r="AA83" s="36"/>
      <c r="AB83" s="156">
        <f t="shared" si="1"/>
        <v>3.589989747413552</v>
      </c>
      <c r="AC83" s="156"/>
      <c r="AD83" s="156"/>
      <c r="AE83" s="147">
        <f t="shared" si="4"/>
        <v>6.763311805305319</v>
      </c>
      <c r="AF83" s="147"/>
      <c r="AG83" s="172"/>
    </row>
    <row r="84" spans="1:33" s="1" customFormat="1" ht="13.5">
      <c r="A84" s="34"/>
      <c r="B84" s="32"/>
      <c r="C84" s="32"/>
      <c r="D84" s="32"/>
      <c r="E84" s="118" t="s">
        <v>44</v>
      </c>
      <c r="F84" s="118"/>
      <c r="G84" s="144"/>
      <c r="H84" s="146">
        <f t="shared" si="5"/>
        <v>40800</v>
      </c>
      <c r="I84" s="117"/>
      <c r="J84" s="117"/>
      <c r="K84" s="117"/>
      <c r="L84" s="117">
        <v>20128</v>
      </c>
      <c r="M84" s="117"/>
      <c r="N84" s="117"/>
      <c r="O84" s="117"/>
      <c r="P84" s="117">
        <v>20672</v>
      </c>
      <c r="Q84" s="117"/>
      <c r="R84" s="117"/>
      <c r="S84" s="117"/>
      <c r="T84" s="117">
        <v>11411</v>
      </c>
      <c r="U84" s="117"/>
      <c r="V84" s="117"/>
      <c r="W84" s="117"/>
      <c r="X84" s="117">
        <f aca="true" t="shared" si="7" ref="X84:X92">H84/43.61</f>
        <v>935.5652373308874</v>
      </c>
      <c r="Y84" s="117"/>
      <c r="Z84" s="117"/>
      <c r="AA84" s="36"/>
      <c r="AB84" s="156">
        <f aca="true" t="shared" si="8" ref="AB84:AB93">H84/T84</f>
        <v>3.5754973271404786</v>
      </c>
      <c r="AC84" s="156"/>
      <c r="AD84" s="156"/>
      <c r="AE84" s="147">
        <f t="shared" si="4"/>
        <v>5.927252901316302</v>
      </c>
      <c r="AF84" s="147"/>
      <c r="AG84" s="172"/>
    </row>
    <row r="85" spans="1:33" s="1" customFormat="1" ht="13.5">
      <c r="A85" s="34"/>
      <c r="B85" s="32"/>
      <c r="C85" s="32"/>
      <c r="D85" s="32"/>
      <c r="E85" s="118" t="s">
        <v>45</v>
      </c>
      <c r="F85" s="118"/>
      <c r="G85" s="144"/>
      <c r="H85" s="146">
        <f t="shared" si="5"/>
        <v>42487</v>
      </c>
      <c r="I85" s="117"/>
      <c r="J85" s="117"/>
      <c r="K85" s="117"/>
      <c r="L85" s="117">
        <v>20968</v>
      </c>
      <c r="M85" s="117"/>
      <c r="N85" s="117"/>
      <c r="O85" s="117"/>
      <c r="P85" s="117">
        <v>21519</v>
      </c>
      <c r="Q85" s="117"/>
      <c r="R85" s="117"/>
      <c r="S85" s="117"/>
      <c r="T85" s="117">
        <v>11933</v>
      </c>
      <c r="U85" s="117"/>
      <c r="V85" s="117"/>
      <c r="W85" s="117"/>
      <c r="X85" s="117">
        <f t="shared" si="7"/>
        <v>974.2490254528778</v>
      </c>
      <c r="Y85" s="117"/>
      <c r="Z85" s="117"/>
      <c r="AA85" s="36"/>
      <c r="AB85" s="156">
        <f t="shared" si="8"/>
        <v>3.560462582753708</v>
      </c>
      <c r="AC85" s="156"/>
      <c r="AD85" s="156"/>
      <c r="AE85" s="147">
        <f t="shared" si="4"/>
        <v>4.134803921568627</v>
      </c>
      <c r="AF85" s="147"/>
      <c r="AG85" s="172"/>
    </row>
    <row r="86" spans="1:33" s="1" customFormat="1" ht="13.5">
      <c r="A86" s="34"/>
      <c r="B86" s="32"/>
      <c r="C86" s="32"/>
      <c r="D86" s="32"/>
      <c r="E86" s="118" t="s">
        <v>46</v>
      </c>
      <c r="F86" s="118"/>
      <c r="G86" s="144"/>
      <c r="H86" s="146">
        <f t="shared" si="5"/>
        <v>43831</v>
      </c>
      <c r="I86" s="117"/>
      <c r="J86" s="117"/>
      <c r="K86" s="117"/>
      <c r="L86" s="117">
        <v>21715</v>
      </c>
      <c r="M86" s="117"/>
      <c r="N86" s="117"/>
      <c r="O86" s="117"/>
      <c r="P86" s="117">
        <v>22116</v>
      </c>
      <c r="Q86" s="117"/>
      <c r="R86" s="117"/>
      <c r="S86" s="117"/>
      <c r="T86" s="117">
        <v>12388</v>
      </c>
      <c r="U86" s="117"/>
      <c r="V86" s="117"/>
      <c r="W86" s="117"/>
      <c r="X86" s="117">
        <f t="shared" si="7"/>
        <v>1005.0676450355423</v>
      </c>
      <c r="Y86" s="117"/>
      <c r="Z86" s="117"/>
      <c r="AA86" s="36"/>
      <c r="AB86" s="156">
        <f t="shared" si="8"/>
        <v>3.5381821117210204</v>
      </c>
      <c r="AC86" s="156"/>
      <c r="AD86" s="156"/>
      <c r="AE86" s="147">
        <f t="shared" si="4"/>
        <v>3.163320545107915</v>
      </c>
      <c r="AF86" s="147"/>
      <c r="AG86" s="172"/>
    </row>
    <row r="87" spans="1:33" s="1" customFormat="1" ht="13.5">
      <c r="A87" s="34"/>
      <c r="B87" s="32"/>
      <c r="C87" s="32"/>
      <c r="D87" s="32"/>
      <c r="E87" s="118" t="s">
        <v>47</v>
      </c>
      <c r="F87" s="118"/>
      <c r="G87" s="144"/>
      <c r="H87" s="146">
        <f t="shared" si="5"/>
        <v>44323</v>
      </c>
      <c r="I87" s="117"/>
      <c r="J87" s="117"/>
      <c r="K87" s="117"/>
      <c r="L87" s="117">
        <v>21941</v>
      </c>
      <c r="M87" s="117"/>
      <c r="N87" s="117"/>
      <c r="O87" s="117"/>
      <c r="P87" s="117">
        <v>22382</v>
      </c>
      <c r="Q87" s="117"/>
      <c r="R87" s="117"/>
      <c r="S87" s="117"/>
      <c r="T87" s="117">
        <v>12572</v>
      </c>
      <c r="U87" s="117"/>
      <c r="V87" s="117"/>
      <c r="W87" s="117"/>
      <c r="X87" s="117">
        <f t="shared" si="7"/>
        <v>1016.3494611327677</v>
      </c>
      <c r="Y87" s="117"/>
      <c r="Z87" s="117"/>
      <c r="AA87" s="36"/>
      <c r="AB87" s="156">
        <f t="shared" si="8"/>
        <v>3.525532930321349</v>
      </c>
      <c r="AC87" s="156"/>
      <c r="AD87" s="156"/>
      <c r="AE87" s="147">
        <f t="shared" si="4"/>
        <v>1.1224932125664484</v>
      </c>
      <c r="AF87" s="147"/>
      <c r="AG87" s="172"/>
    </row>
    <row r="88" spans="1:33" s="1" customFormat="1" ht="13.5">
      <c r="A88" s="34"/>
      <c r="B88" s="32"/>
      <c r="C88" s="32"/>
      <c r="D88" s="32"/>
      <c r="E88" s="118" t="s">
        <v>48</v>
      </c>
      <c r="F88" s="118"/>
      <c r="G88" s="144"/>
      <c r="H88" s="146">
        <f t="shared" si="5"/>
        <v>44577</v>
      </c>
      <c r="I88" s="117"/>
      <c r="J88" s="117"/>
      <c r="K88" s="117"/>
      <c r="L88" s="117">
        <v>22070</v>
      </c>
      <c r="M88" s="117"/>
      <c r="N88" s="117"/>
      <c r="O88" s="117"/>
      <c r="P88" s="117">
        <v>22507</v>
      </c>
      <c r="Q88" s="117"/>
      <c r="R88" s="117"/>
      <c r="S88" s="117"/>
      <c r="T88" s="117">
        <v>12707</v>
      </c>
      <c r="U88" s="117"/>
      <c r="V88" s="117"/>
      <c r="W88" s="117"/>
      <c r="X88" s="117">
        <f t="shared" si="7"/>
        <v>1022.173813345563</v>
      </c>
      <c r="Y88" s="117"/>
      <c r="Z88" s="117"/>
      <c r="AA88" s="36"/>
      <c r="AB88" s="156">
        <f t="shared" si="8"/>
        <v>3.5080664200834186</v>
      </c>
      <c r="AC88" s="156"/>
      <c r="AD88" s="156"/>
      <c r="AE88" s="147">
        <f t="shared" si="4"/>
        <v>0.5730659025787965</v>
      </c>
      <c r="AF88" s="147"/>
      <c r="AG88" s="172"/>
    </row>
    <row r="89" spans="1:33" s="1" customFormat="1" ht="13.5">
      <c r="A89" s="34"/>
      <c r="B89" s="32"/>
      <c r="C89" s="32"/>
      <c r="D89" s="32"/>
      <c r="E89" s="118" t="s">
        <v>49</v>
      </c>
      <c r="F89" s="118"/>
      <c r="G89" s="144"/>
      <c r="H89" s="146">
        <f t="shared" si="5"/>
        <v>44767</v>
      </c>
      <c r="I89" s="117"/>
      <c r="J89" s="117"/>
      <c r="K89" s="117"/>
      <c r="L89" s="117">
        <v>22164</v>
      </c>
      <c r="M89" s="117"/>
      <c r="N89" s="117"/>
      <c r="O89" s="117"/>
      <c r="P89" s="117">
        <v>22603</v>
      </c>
      <c r="Q89" s="117"/>
      <c r="R89" s="117"/>
      <c r="S89" s="117"/>
      <c r="T89" s="117">
        <v>12726</v>
      </c>
      <c r="U89" s="117"/>
      <c r="V89" s="117"/>
      <c r="W89" s="117"/>
      <c r="X89" s="117">
        <f t="shared" si="7"/>
        <v>1026.530612244898</v>
      </c>
      <c r="Y89" s="117"/>
      <c r="Z89" s="117"/>
      <c r="AA89" s="36"/>
      <c r="AB89" s="156">
        <f t="shared" si="8"/>
        <v>3.517758918749018</v>
      </c>
      <c r="AC89" s="156"/>
      <c r="AD89" s="156"/>
      <c r="AE89" s="147">
        <f t="shared" si="4"/>
        <v>0.42622877268546566</v>
      </c>
      <c r="AF89" s="147"/>
      <c r="AG89" s="172"/>
    </row>
    <row r="90" spans="1:33" s="1" customFormat="1" ht="13.5">
      <c r="A90" s="34"/>
      <c r="B90" s="32"/>
      <c r="C90" s="32"/>
      <c r="D90" s="32"/>
      <c r="E90" s="118" t="s">
        <v>50</v>
      </c>
      <c r="F90" s="118"/>
      <c r="G90" s="144"/>
      <c r="H90" s="146">
        <f aca="true" t="shared" si="9" ref="H90:H99">SUM(L90:S90)</f>
        <v>45110</v>
      </c>
      <c r="I90" s="117"/>
      <c r="J90" s="117"/>
      <c r="K90" s="117"/>
      <c r="L90" s="117">
        <v>22348</v>
      </c>
      <c r="M90" s="117"/>
      <c r="N90" s="117"/>
      <c r="O90" s="117"/>
      <c r="P90" s="117">
        <v>22762</v>
      </c>
      <c r="Q90" s="117"/>
      <c r="R90" s="117"/>
      <c r="S90" s="117"/>
      <c r="T90" s="117">
        <v>13029</v>
      </c>
      <c r="U90" s="117"/>
      <c r="V90" s="117"/>
      <c r="W90" s="117"/>
      <c r="X90" s="117">
        <f t="shared" si="7"/>
        <v>1034.395780784224</v>
      </c>
      <c r="Y90" s="117"/>
      <c r="Z90" s="117"/>
      <c r="AA90" s="36"/>
      <c r="AB90" s="156">
        <f t="shared" si="8"/>
        <v>3.46227646020416</v>
      </c>
      <c r="AC90" s="156"/>
      <c r="AD90" s="156"/>
      <c r="AE90" s="147">
        <f t="shared" si="4"/>
        <v>0.7661893805705094</v>
      </c>
      <c r="AF90" s="147"/>
      <c r="AG90" s="172"/>
    </row>
    <row r="91" spans="1:33" s="1" customFormat="1" ht="13.5">
      <c r="A91" s="34"/>
      <c r="B91" s="32"/>
      <c r="C91" s="32"/>
      <c r="D91" s="32"/>
      <c r="E91" s="118" t="s">
        <v>51</v>
      </c>
      <c r="F91" s="118"/>
      <c r="G91" s="144"/>
      <c r="H91" s="146">
        <f t="shared" si="9"/>
        <v>45850</v>
      </c>
      <c r="I91" s="117"/>
      <c r="J91" s="117"/>
      <c r="K91" s="117"/>
      <c r="L91" s="117">
        <v>22756</v>
      </c>
      <c r="M91" s="117"/>
      <c r="N91" s="117"/>
      <c r="O91" s="117"/>
      <c r="P91" s="117">
        <v>23094</v>
      </c>
      <c r="Q91" s="117"/>
      <c r="R91" s="117"/>
      <c r="S91" s="117"/>
      <c r="T91" s="117">
        <v>13624</v>
      </c>
      <c r="U91" s="117"/>
      <c r="V91" s="117"/>
      <c r="W91" s="117"/>
      <c r="X91" s="117">
        <f t="shared" si="7"/>
        <v>1051.3643659711076</v>
      </c>
      <c r="Y91" s="117"/>
      <c r="Z91" s="117"/>
      <c r="AA91" s="36"/>
      <c r="AB91" s="156">
        <f t="shared" si="8"/>
        <v>3.3653846153846154</v>
      </c>
      <c r="AC91" s="156"/>
      <c r="AD91" s="156"/>
      <c r="AE91" s="147">
        <f t="shared" si="4"/>
        <v>1.6404344934604302</v>
      </c>
      <c r="AF91" s="147"/>
      <c r="AG91" s="172"/>
    </row>
    <row r="92" spans="1:33" s="1" customFormat="1" ht="13.5">
      <c r="A92" s="210" t="s">
        <v>135</v>
      </c>
      <c r="B92" s="118"/>
      <c r="C92" s="118"/>
      <c r="D92" s="32"/>
      <c r="E92" s="118" t="s">
        <v>291</v>
      </c>
      <c r="F92" s="118"/>
      <c r="G92" s="144"/>
      <c r="H92" s="146">
        <f t="shared" si="9"/>
        <v>46514</v>
      </c>
      <c r="I92" s="117"/>
      <c r="J92" s="117"/>
      <c r="K92" s="117"/>
      <c r="L92" s="117">
        <v>23086</v>
      </c>
      <c r="M92" s="117"/>
      <c r="N92" s="117"/>
      <c r="O92" s="117"/>
      <c r="P92" s="117">
        <v>23428</v>
      </c>
      <c r="Q92" s="117"/>
      <c r="R92" s="117"/>
      <c r="S92" s="117"/>
      <c r="T92" s="117">
        <v>13932</v>
      </c>
      <c r="U92" s="117"/>
      <c r="V92" s="117"/>
      <c r="W92" s="117"/>
      <c r="X92" s="117">
        <f t="shared" si="7"/>
        <v>1066.5902315982573</v>
      </c>
      <c r="Y92" s="117"/>
      <c r="Z92" s="117"/>
      <c r="AA92" s="36"/>
      <c r="AB92" s="156">
        <f t="shared" si="8"/>
        <v>3.338644846396784</v>
      </c>
      <c r="AC92" s="156"/>
      <c r="AD92" s="156"/>
      <c r="AE92" s="147">
        <f>(H92-H91)/H91*100</f>
        <v>1.4482006543075245</v>
      </c>
      <c r="AF92" s="147"/>
      <c r="AG92" s="172"/>
    </row>
    <row r="93" spans="1:33" s="1" customFormat="1" ht="13.5">
      <c r="A93" s="34"/>
      <c r="B93" s="32"/>
      <c r="C93" s="32"/>
      <c r="D93" s="32"/>
      <c r="E93" s="118" t="s">
        <v>315</v>
      </c>
      <c r="F93" s="118"/>
      <c r="G93" s="144"/>
      <c r="H93" s="146">
        <f t="shared" si="9"/>
        <v>46884</v>
      </c>
      <c r="I93" s="117"/>
      <c r="J93" s="117"/>
      <c r="K93" s="117"/>
      <c r="L93" s="117">
        <v>23268</v>
      </c>
      <c r="M93" s="117"/>
      <c r="N93" s="117"/>
      <c r="O93" s="117"/>
      <c r="P93" s="117">
        <v>23616</v>
      </c>
      <c r="Q93" s="117"/>
      <c r="R93" s="117"/>
      <c r="S93" s="117"/>
      <c r="T93" s="117">
        <v>14212</v>
      </c>
      <c r="U93" s="117"/>
      <c r="V93" s="117"/>
      <c r="W93" s="117"/>
      <c r="X93" s="117">
        <f aca="true" t="shared" si="10" ref="X93:X101">H93/42.94</f>
        <v>1091.8490917559386</v>
      </c>
      <c r="Y93" s="117"/>
      <c r="Z93" s="117"/>
      <c r="AA93" s="36"/>
      <c r="AB93" s="156">
        <f t="shared" si="8"/>
        <v>3.298902336054039</v>
      </c>
      <c r="AC93" s="156"/>
      <c r="AD93" s="156"/>
      <c r="AE93" s="147">
        <f t="shared" si="4"/>
        <v>0.79545943156899</v>
      </c>
      <c r="AF93" s="147"/>
      <c r="AG93" s="172"/>
    </row>
    <row r="94" spans="1:33" s="1" customFormat="1" ht="13.5">
      <c r="A94" s="34"/>
      <c r="B94" s="32"/>
      <c r="C94" s="32"/>
      <c r="D94" s="32"/>
      <c r="E94" s="118" t="s">
        <v>17</v>
      </c>
      <c r="F94" s="118"/>
      <c r="G94" s="144"/>
      <c r="H94" s="146">
        <f t="shared" si="9"/>
        <v>47921</v>
      </c>
      <c r="I94" s="117"/>
      <c r="J94" s="117"/>
      <c r="K94" s="117"/>
      <c r="L94" s="117">
        <v>23769</v>
      </c>
      <c r="M94" s="117"/>
      <c r="N94" s="117"/>
      <c r="O94" s="117"/>
      <c r="P94" s="117">
        <v>24152</v>
      </c>
      <c r="Q94" s="117"/>
      <c r="R94" s="117"/>
      <c r="S94" s="117"/>
      <c r="T94" s="117">
        <v>14758</v>
      </c>
      <c r="U94" s="117"/>
      <c r="V94" s="117"/>
      <c r="W94" s="117"/>
      <c r="X94" s="117">
        <f t="shared" si="10"/>
        <v>1115.9990684676293</v>
      </c>
      <c r="Y94" s="117"/>
      <c r="Z94" s="117"/>
      <c r="AA94" s="36"/>
      <c r="AB94" s="156">
        <f aca="true" t="shared" si="11" ref="AB94:AB101">H94/T94</f>
        <v>3.2471202059899715</v>
      </c>
      <c r="AC94" s="156"/>
      <c r="AD94" s="156"/>
      <c r="AE94" s="147">
        <f t="shared" si="4"/>
        <v>2.21184199300401</v>
      </c>
      <c r="AF94" s="147"/>
      <c r="AG94" s="172"/>
    </row>
    <row r="95" spans="1:33" s="1" customFormat="1" ht="13.5">
      <c r="A95" s="34"/>
      <c r="B95" s="32"/>
      <c r="C95" s="32"/>
      <c r="D95" s="32"/>
      <c r="E95" s="118" t="s">
        <v>18</v>
      </c>
      <c r="F95" s="118"/>
      <c r="G95" s="144"/>
      <c r="H95" s="146">
        <f t="shared" si="9"/>
        <v>48364</v>
      </c>
      <c r="I95" s="117"/>
      <c r="J95" s="117"/>
      <c r="K95" s="117"/>
      <c r="L95" s="117">
        <v>23994</v>
      </c>
      <c r="M95" s="117"/>
      <c r="N95" s="117"/>
      <c r="O95" s="117"/>
      <c r="P95" s="117">
        <v>24370</v>
      </c>
      <c r="Q95" s="117"/>
      <c r="R95" s="117"/>
      <c r="S95" s="117"/>
      <c r="T95" s="117">
        <v>15126</v>
      </c>
      <c r="U95" s="117"/>
      <c r="V95" s="117"/>
      <c r="W95" s="117"/>
      <c r="X95" s="117">
        <f t="shared" si="10"/>
        <v>1126.3157894736842</v>
      </c>
      <c r="Y95" s="117"/>
      <c r="Z95" s="117"/>
      <c r="AA95" s="36"/>
      <c r="AB95" s="156">
        <f t="shared" si="11"/>
        <v>3.197408435805897</v>
      </c>
      <c r="AC95" s="156"/>
      <c r="AD95" s="156"/>
      <c r="AE95" s="147">
        <f t="shared" si="4"/>
        <v>0.9244381377684106</v>
      </c>
      <c r="AF95" s="147"/>
      <c r="AG95" s="172"/>
    </row>
    <row r="96" spans="1:33" s="1" customFormat="1" ht="13.5">
      <c r="A96" s="34"/>
      <c r="B96" s="32"/>
      <c r="C96" s="32"/>
      <c r="D96" s="32"/>
      <c r="E96" s="118" t="s">
        <v>19</v>
      </c>
      <c r="F96" s="118"/>
      <c r="G96" s="144"/>
      <c r="H96" s="146">
        <f t="shared" si="9"/>
        <v>48911</v>
      </c>
      <c r="I96" s="117"/>
      <c r="J96" s="117"/>
      <c r="K96" s="117"/>
      <c r="L96" s="117">
        <v>24236</v>
      </c>
      <c r="M96" s="117"/>
      <c r="N96" s="117"/>
      <c r="O96" s="117"/>
      <c r="P96" s="117">
        <v>24675</v>
      </c>
      <c r="Q96" s="117"/>
      <c r="R96" s="117"/>
      <c r="S96" s="117"/>
      <c r="T96" s="117">
        <v>15557</v>
      </c>
      <c r="U96" s="117"/>
      <c r="V96" s="117"/>
      <c r="W96" s="117"/>
      <c r="X96" s="117">
        <f t="shared" si="10"/>
        <v>1139.054494643689</v>
      </c>
      <c r="Y96" s="117"/>
      <c r="Z96" s="117"/>
      <c r="AA96" s="36"/>
      <c r="AB96" s="156">
        <f t="shared" si="11"/>
        <v>3.1439866298129457</v>
      </c>
      <c r="AC96" s="156"/>
      <c r="AD96" s="156"/>
      <c r="AE96" s="147">
        <f t="shared" si="4"/>
        <v>1.1310065337854602</v>
      </c>
      <c r="AF96" s="147"/>
      <c r="AG96" s="172"/>
    </row>
    <row r="97" spans="1:33" s="1" customFormat="1" ht="13.5">
      <c r="A97" s="34"/>
      <c r="B97" s="32"/>
      <c r="C97" s="32"/>
      <c r="D97" s="32"/>
      <c r="E97" s="118" t="s">
        <v>20</v>
      </c>
      <c r="F97" s="118"/>
      <c r="G97" s="144"/>
      <c r="H97" s="146">
        <f t="shared" si="9"/>
        <v>49814</v>
      </c>
      <c r="I97" s="117"/>
      <c r="J97" s="117"/>
      <c r="K97" s="117"/>
      <c r="L97" s="117">
        <v>24678</v>
      </c>
      <c r="M97" s="117"/>
      <c r="N97" s="117"/>
      <c r="O97" s="117"/>
      <c r="P97" s="117">
        <v>25136</v>
      </c>
      <c r="Q97" s="117"/>
      <c r="R97" s="117"/>
      <c r="S97" s="117"/>
      <c r="T97" s="117">
        <v>16071</v>
      </c>
      <c r="U97" s="117"/>
      <c r="V97" s="117"/>
      <c r="W97" s="117"/>
      <c r="X97" s="117">
        <f t="shared" si="10"/>
        <v>1160.0838379133675</v>
      </c>
      <c r="Y97" s="117"/>
      <c r="Z97" s="117"/>
      <c r="AA97" s="36"/>
      <c r="AB97" s="156">
        <f t="shared" si="11"/>
        <v>3.099620434322693</v>
      </c>
      <c r="AC97" s="156"/>
      <c r="AD97" s="156"/>
      <c r="AE97" s="147">
        <f t="shared" si="4"/>
        <v>1.8462104639038253</v>
      </c>
      <c r="AF97" s="147"/>
      <c r="AG97" s="172"/>
    </row>
    <row r="98" spans="1:33" s="1" customFormat="1" ht="13.5">
      <c r="A98" s="34"/>
      <c r="B98" s="32"/>
      <c r="C98" s="32"/>
      <c r="D98" s="32"/>
      <c r="E98" s="118" t="s">
        <v>21</v>
      </c>
      <c r="F98" s="118"/>
      <c r="G98" s="144"/>
      <c r="H98" s="146">
        <f t="shared" si="9"/>
        <v>50621</v>
      </c>
      <c r="I98" s="117"/>
      <c r="J98" s="117"/>
      <c r="K98" s="117"/>
      <c r="L98" s="117">
        <v>25072</v>
      </c>
      <c r="M98" s="117"/>
      <c r="N98" s="117"/>
      <c r="O98" s="117"/>
      <c r="P98" s="117">
        <v>25549</v>
      </c>
      <c r="Q98" s="117"/>
      <c r="R98" s="117"/>
      <c r="S98" s="117"/>
      <c r="T98" s="117">
        <v>16528</v>
      </c>
      <c r="U98" s="117"/>
      <c r="V98" s="117"/>
      <c r="W98" s="117"/>
      <c r="X98" s="117">
        <f t="shared" si="10"/>
        <v>1178.8775034932464</v>
      </c>
      <c r="Y98" s="117"/>
      <c r="Z98" s="117"/>
      <c r="AA98" s="36"/>
      <c r="AB98" s="156">
        <f t="shared" si="11"/>
        <v>3.062742013552759</v>
      </c>
      <c r="AC98" s="156"/>
      <c r="AD98" s="156"/>
      <c r="AE98" s="147">
        <f t="shared" si="4"/>
        <v>1.620026498574698</v>
      </c>
      <c r="AF98" s="147"/>
      <c r="AG98" s="172"/>
    </row>
    <row r="99" spans="1:33" s="1" customFormat="1" ht="13.5">
      <c r="A99" s="34"/>
      <c r="B99" s="32"/>
      <c r="C99" s="32"/>
      <c r="D99" s="32"/>
      <c r="E99" s="118" t="s">
        <v>22</v>
      </c>
      <c r="F99" s="118"/>
      <c r="G99" s="144"/>
      <c r="H99" s="146">
        <f t="shared" si="9"/>
        <v>51152</v>
      </c>
      <c r="I99" s="117"/>
      <c r="J99" s="117"/>
      <c r="K99" s="117"/>
      <c r="L99" s="117">
        <v>25334</v>
      </c>
      <c r="M99" s="117"/>
      <c r="N99" s="117"/>
      <c r="O99" s="117"/>
      <c r="P99" s="117">
        <v>25818</v>
      </c>
      <c r="Q99" s="117"/>
      <c r="R99" s="117"/>
      <c r="S99" s="117"/>
      <c r="T99" s="117">
        <v>16923</v>
      </c>
      <c r="U99" s="117"/>
      <c r="V99" s="117"/>
      <c r="W99" s="117"/>
      <c r="X99" s="117">
        <f t="shared" si="10"/>
        <v>1191.2435957149512</v>
      </c>
      <c r="Y99" s="117"/>
      <c r="Z99" s="117"/>
      <c r="AA99" s="36"/>
      <c r="AB99" s="156">
        <f t="shared" si="11"/>
        <v>3.0226319210541868</v>
      </c>
      <c r="AC99" s="156"/>
      <c r="AD99" s="156"/>
      <c r="AE99" s="147">
        <f t="shared" si="4"/>
        <v>1.0489717706090358</v>
      </c>
      <c r="AF99" s="147"/>
      <c r="AG99" s="172"/>
    </row>
    <row r="100" spans="1:33" s="1" customFormat="1" ht="13.5">
      <c r="A100" s="34"/>
      <c r="B100" s="32"/>
      <c r="C100" s="32"/>
      <c r="D100" s="32"/>
      <c r="E100" s="118" t="s">
        <v>280</v>
      </c>
      <c r="F100" s="118"/>
      <c r="G100" s="144"/>
      <c r="H100" s="146">
        <f>SUM(L100:S100)</f>
        <v>51868</v>
      </c>
      <c r="I100" s="117"/>
      <c r="J100" s="117"/>
      <c r="K100" s="117"/>
      <c r="L100" s="117">
        <v>25744</v>
      </c>
      <c r="M100" s="117"/>
      <c r="N100" s="117"/>
      <c r="O100" s="117"/>
      <c r="P100" s="117">
        <v>26124</v>
      </c>
      <c r="Q100" s="117"/>
      <c r="R100" s="117"/>
      <c r="S100" s="117"/>
      <c r="T100" s="117">
        <v>17412</v>
      </c>
      <c r="U100" s="117"/>
      <c r="V100" s="117"/>
      <c r="W100" s="117"/>
      <c r="X100" s="117">
        <f t="shared" si="10"/>
        <v>1207.918025151374</v>
      </c>
      <c r="Y100" s="117"/>
      <c r="Z100" s="117"/>
      <c r="AA100" s="36"/>
      <c r="AB100" s="156">
        <f t="shared" si="11"/>
        <v>2.9788651504709396</v>
      </c>
      <c r="AC100" s="156"/>
      <c r="AD100" s="156"/>
      <c r="AE100" s="147">
        <f t="shared" si="4"/>
        <v>1.3997497654050672</v>
      </c>
      <c r="AF100" s="147"/>
      <c r="AG100" s="172"/>
    </row>
    <row r="101" spans="1:33" s="1" customFormat="1" ht="13.5">
      <c r="A101" s="34"/>
      <c r="B101" s="32"/>
      <c r="C101" s="32"/>
      <c r="D101" s="32"/>
      <c r="E101" s="118" t="s">
        <v>23</v>
      </c>
      <c r="F101" s="118"/>
      <c r="G101" s="144"/>
      <c r="H101" s="146">
        <f>SUM(L101:S101)</f>
        <v>53035</v>
      </c>
      <c r="I101" s="117"/>
      <c r="J101" s="117"/>
      <c r="K101" s="117"/>
      <c r="L101" s="117">
        <v>26246</v>
      </c>
      <c r="M101" s="117"/>
      <c r="N101" s="117"/>
      <c r="O101" s="117"/>
      <c r="P101" s="117">
        <v>26789</v>
      </c>
      <c r="Q101" s="117"/>
      <c r="R101" s="117"/>
      <c r="S101" s="117"/>
      <c r="T101" s="117">
        <v>18109</v>
      </c>
      <c r="U101" s="117"/>
      <c r="V101" s="117"/>
      <c r="W101" s="117"/>
      <c r="X101" s="117">
        <f t="shared" si="10"/>
        <v>1235.095482068002</v>
      </c>
      <c r="Y101" s="117"/>
      <c r="Z101" s="117"/>
      <c r="AA101" s="36"/>
      <c r="AB101" s="156">
        <f t="shared" si="11"/>
        <v>2.928654260312552</v>
      </c>
      <c r="AC101" s="156"/>
      <c r="AD101" s="156"/>
      <c r="AE101" s="147">
        <f t="shared" si="4"/>
        <v>2.249942160869901</v>
      </c>
      <c r="AF101" s="147"/>
      <c r="AG101" s="172"/>
    </row>
    <row r="102" spans="1:33" s="1" customFormat="1" ht="13.5">
      <c r="A102" s="34"/>
      <c r="B102" s="32"/>
      <c r="C102" s="32"/>
      <c r="D102" s="32"/>
      <c r="E102" s="118" t="s">
        <v>239</v>
      </c>
      <c r="F102" s="118"/>
      <c r="G102" s="144"/>
      <c r="H102" s="146">
        <f>SUM(L102:S102)</f>
        <v>54725</v>
      </c>
      <c r="I102" s="117"/>
      <c r="J102" s="117"/>
      <c r="K102" s="117"/>
      <c r="L102" s="117">
        <v>27048</v>
      </c>
      <c r="M102" s="117"/>
      <c r="N102" s="117"/>
      <c r="O102" s="117"/>
      <c r="P102" s="117">
        <v>27677</v>
      </c>
      <c r="Q102" s="117"/>
      <c r="R102" s="117"/>
      <c r="S102" s="117"/>
      <c r="T102" s="117">
        <v>19009</v>
      </c>
      <c r="U102" s="117"/>
      <c r="V102" s="117"/>
      <c r="W102" s="117"/>
      <c r="X102" s="117">
        <f aca="true" t="shared" si="12" ref="X102:X107">H102/42.94</f>
        <v>1274.4527247321846</v>
      </c>
      <c r="Y102" s="117"/>
      <c r="Z102" s="117"/>
      <c r="AA102" s="36"/>
      <c r="AB102" s="156">
        <f aca="true" t="shared" si="13" ref="AB102:AB107">H102/T102</f>
        <v>2.878899468672734</v>
      </c>
      <c r="AC102" s="156"/>
      <c r="AD102" s="156"/>
      <c r="AE102" s="147">
        <f>(H102-H101)/H101*100</f>
        <v>3.186574903365702</v>
      </c>
      <c r="AF102" s="147"/>
      <c r="AG102" s="172"/>
    </row>
    <row r="103" spans="1:33" s="1" customFormat="1" ht="13.5">
      <c r="A103" s="34"/>
      <c r="B103" s="70"/>
      <c r="C103" s="70"/>
      <c r="D103" s="70"/>
      <c r="E103" s="118" t="s">
        <v>131</v>
      </c>
      <c r="F103" s="118"/>
      <c r="G103" s="144"/>
      <c r="H103" s="146">
        <f>SUM(L103:S103)</f>
        <v>56277</v>
      </c>
      <c r="I103" s="117"/>
      <c r="J103" s="117"/>
      <c r="K103" s="117"/>
      <c r="L103" s="117">
        <v>27816</v>
      </c>
      <c r="M103" s="117"/>
      <c r="N103" s="117"/>
      <c r="O103" s="117"/>
      <c r="P103" s="117">
        <v>28461</v>
      </c>
      <c r="Q103" s="117"/>
      <c r="R103" s="117"/>
      <c r="S103" s="117"/>
      <c r="T103" s="117">
        <v>19801</v>
      </c>
      <c r="U103" s="117"/>
      <c r="V103" s="117"/>
      <c r="W103" s="117"/>
      <c r="X103" s="117">
        <f t="shared" si="12"/>
        <v>1310.59618071728</v>
      </c>
      <c r="Y103" s="117"/>
      <c r="Z103" s="117"/>
      <c r="AA103" s="36"/>
      <c r="AB103" s="156">
        <f t="shared" si="13"/>
        <v>2.842129185394677</v>
      </c>
      <c r="AC103" s="156"/>
      <c r="AD103" s="156"/>
      <c r="AE103" s="147">
        <f>(H103-H102)/H102*100</f>
        <v>2.83599817268159</v>
      </c>
      <c r="AF103" s="147"/>
      <c r="AG103" s="172"/>
    </row>
    <row r="104" spans="1:33" s="1" customFormat="1" ht="13.5">
      <c r="A104" s="34"/>
      <c r="B104" s="70"/>
      <c r="C104" s="70"/>
      <c r="D104" s="70"/>
      <c r="E104" s="118" t="s">
        <v>328</v>
      </c>
      <c r="F104" s="118"/>
      <c r="G104" s="144"/>
      <c r="H104" s="146">
        <v>56748</v>
      </c>
      <c r="I104" s="117"/>
      <c r="J104" s="117"/>
      <c r="K104" s="117"/>
      <c r="L104" s="117">
        <v>27987</v>
      </c>
      <c r="M104" s="117"/>
      <c r="N104" s="117"/>
      <c r="O104" s="117"/>
      <c r="P104" s="117">
        <v>28761</v>
      </c>
      <c r="Q104" s="117"/>
      <c r="R104" s="117"/>
      <c r="S104" s="117"/>
      <c r="T104" s="117">
        <v>20193</v>
      </c>
      <c r="U104" s="117"/>
      <c r="V104" s="117"/>
      <c r="W104" s="117"/>
      <c r="X104" s="117">
        <f t="shared" si="12"/>
        <v>1321.5649743828599</v>
      </c>
      <c r="Y104" s="117"/>
      <c r="Z104" s="117"/>
      <c r="AA104" s="36"/>
      <c r="AB104" s="156">
        <f t="shared" si="13"/>
        <v>2.8102807903729015</v>
      </c>
      <c r="AC104" s="156"/>
      <c r="AD104" s="156"/>
      <c r="AE104" s="147">
        <f>(H104-H103)/H103*100</f>
        <v>0.8369316061623755</v>
      </c>
      <c r="AF104" s="147"/>
      <c r="AG104" s="172"/>
    </row>
    <row r="105" spans="1:33" s="1" customFormat="1" ht="13.5">
      <c r="A105" s="34"/>
      <c r="B105" s="70"/>
      <c r="C105" s="70"/>
      <c r="D105" s="70"/>
      <c r="E105" s="118" t="s">
        <v>316</v>
      </c>
      <c r="F105" s="118"/>
      <c r="G105" s="144"/>
      <c r="H105" s="117">
        <v>57323</v>
      </c>
      <c r="I105" s="117"/>
      <c r="J105" s="117"/>
      <c r="K105" s="117"/>
      <c r="L105" s="117">
        <v>28264</v>
      </c>
      <c r="M105" s="117"/>
      <c r="N105" s="117"/>
      <c r="O105" s="117"/>
      <c r="P105" s="117">
        <v>29059</v>
      </c>
      <c r="Q105" s="117"/>
      <c r="R105" s="117"/>
      <c r="S105" s="117"/>
      <c r="T105" s="117">
        <v>20639</v>
      </c>
      <c r="U105" s="117"/>
      <c r="V105" s="117"/>
      <c r="W105" s="117"/>
      <c r="X105" s="117">
        <f t="shared" si="12"/>
        <v>1334.9557522123894</v>
      </c>
      <c r="Y105" s="117"/>
      <c r="Z105" s="117"/>
      <c r="AA105" s="47"/>
      <c r="AB105" s="156">
        <f t="shared" si="13"/>
        <v>2.7774116963031155</v>
      </c>
      <c r="AC105" s="156"/>
      <c r="AD105" s="156"/>
      <c r="AE105" s="147">
        <f>(H105-H104)/H104*100</f>
        <v>1.01325156833721</v>
      </c>
      <c r="AF105" s="147"/>
      <c r="AG105" s="172"/>
    </row>
    <row r="106" spans="1:33" s="1" customFormat="1" ht="13.5">
      <c r="A106" s="34"/>
      <c r="B106" s="70"/>
      <c r="C106" s="70"/>
      <c r="D106" s="70"/>
      <c r="E106" s="118" t="s">
        <v>141</v>
      </c>
      <c r="F106" s="118"/>
      <c r="G106" s="118"/>
      <c r="H106" s="146">
        <f>SUM(L106:S106)</f>
        <v>58014</v>
      </c>
      <c r="I106" s="117"/>
      <c r="J106" s="117"/>
      <c r="K106" s="117"/>
      <c r="L106" s="117">
        <v>28538</v>
      </c>
      <c r="M106" s="117"/>
      <c r="N106" s="117"/>
      <c r="O106" s="117"/>
      <c r="P106" s="117">
        <v>29476</v>
      </c>
      <c r="Q106" s="117"/>
      <c r="R106" s="117"/>
      <c r="S106" s="117"/>
      <c r="T106" s="117">
        <v>21169</v>
      </c>
      <c r="U106" s="117"/>
      <c r="V106" s="117"/>
      <c r="W106" s="117"/>
      <c r="X106" s="117">
        <f t="shared" si="12"/>
        <v>1351.0479739170937</v>
      </c>
      <c r="Y106" s="117"/>
      <c r="Z106" s="117"/>
      <c r="AA106" s="6"/>
      <c r="AB106" s="156">
        <f t="shared" si="13"/>
        <v>2.740516793424347</v>
      </c>
      <c r="AC106" s="156"/>
      <c r="AD106" s="156"/>
      <c r="AE106" s="147">
        <f>(H106-H104)/H104*100</f>
        <v>2.2309156269824486</v>
      </c>
      <c r="AF106" s="147"/>
      <c r="AG106" s="172"/>
    </row>
    <row r="107" spans="1:33" s="1" customFormat="1" ht="13.5">
      <c r="A107" s="34"/>
      <c r="B107" s="70"/>
      <c r="C107" s="70"/>
      <c r="D107" s="70"/>
      <c r="E107" s="118" t="s">
        <v>383</v>
      </c>
      <c r="F107" s="118"/>
      <c r="G107" s="144"/>
      <c r="H107" s="146">
        <v>58546</v>
      </c>
      <c r="I107" s="117"/>
      <c r="J107" s="117"/>
      <c r="K107" s="117"/>
      <c r="L107" s="117">
        <v>28764</v>
      </c>
      <c r="M107" s="117"/>
      <c r="N107" s="117"/>
      <c r="O107" s="117"/>
      <c r="P107" s="117">
        <v>29782</v>
      </c>
      <c r="Q107" s="117"/>
      <c r="R107" s="117"/>
      <c r="S107" s="117"/>
      <c r="T107" s="117">
        <v>21621</v>
      </c>
      <c r="U107" s="117"/>
      <c r="V107" s="117"/>
      <c r="W107" s="117"/>
      <c r="X107" s="117">
        <f t="shared" si="12"/>
        <v>1363.4373544480673</v>
      </c>
      <c r="Y107" s="117"/>
      <c r="Z107" s="117"/>
      <c r="AA107" s="6"/>
      <c r="AB107" s="156">
        <f t="shared" si="13"/>
        <v>2.707830350122566</v>
      </c>
      <c r="AC107" s="156"/>
      <c r="AD107" s="156"/>
      <c r="AE107" s="147">
        <f>(H107-H105)/H105*100</f>
        <v>2.1335240653838774</v>
      </c>
      <c r="AF107" s="147"/>
      <c r="AG107" s="172"/>
    </row>
    <row r="108" spans="1:33" s="1" customFormat="1" ht="13.5">
      <c r="A108" s="17"/>
      <c r="B108" s="26"/>
      <c r="C108" s="26"/>
      <c r="D108" s="26"/>
      <c r="E108" s="186" t="s">
        <v>265</v>
      </c>
      <c r="F108" s="186"/>
      <c r="G108" s="228"/>
      <c r="H108" s="97">
        <v>60009</v>
      </c>
      <c r="I108" s="108"/>
      <c r="J108" s="108"/>
      <c r="K108" s="108"/>
      <c r="L108" s="108">
        <v>29367</v>
      </c>
      <c r="M108" s="108"/>
      <c r="N108" s="108"/>
      <c r="O108" s="108"/>
      <c r="P108" s="108">
        <v>30642</v>
      </c>
      <c r="Q108" s="108"/>
      <c r="R108" s="108"/>
      <c r="S108" s="108"/>
      <c r="T108" s="108">
        <v>22420</v>
      </c>
      <c r="U108" s="108"/>
      <c r="V108" s="108"/>
      <c r="W108" s="108"/>
      <c r="X108" s="108">
        <f>H108/42.94</f>
        <v>1397.508150908244</v>
      </c>
      <c r="Y108" s="108"/>
      <c r="Z108" s="108"/>
      <c r="AA108" s="13"/>
      <c r="AB108" s="231">
        <f>H108/T108</f>
        <v>2.6765834076717216</v>
      </c>
      <c r="AC108" s="231"/>
      <c r="AD108" s="231"/>
      <c r="AE108" s="229">
        <f>(H108-H106)/H106*100</f>
        <v>3.43882511118006</v>
      </c>
      <c r="AF108" s="229"/>
      <c r="AG108" s="230"/>
    </row>
    <row r="109" spans="1:32" s="53" customFormat="1" ht="12">
      <c r="A109" s="62" t="s">
        <v>338</v>
      </c>
      <c r="B109" s="51"/>
      <c r="C109" s="51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</row>
    <row r="110" spans="1:33" s="53" customFormat="1" ht="12">
      <c r="A110" s="62" t="s">
        <v>325</v>
      </c>
      <c r="Y110" s="54"/>
      <c r="Z110" s="54"/>
      <c r="AA110" s="54"/>
      <c r="AB110" s="54"/>
      <c r="AC110" s="54"/>
      <c r="AD110" s="54"/>
      <c r="AE110" s="54"/>
      <c r="AF110" s="54"/>
      <c r="AG110" s="54" t="s">
        <v>139</v>
      </c>
    </row>
    <row r="112" spans="1:33" ht="14.25" customHeight="1">
      <c r="A112" s="68" t="s">
        <v>346</v>
      </c>
      <c r="B112" s="88"/>
      <c r="C112" s="88"/>
      <c r="D112" s="88"/>
      <c r="E112" s="88"/>
      <c r="Y112" s="33"/>
      <c r="Z112" s="33"/>
      <c r="AA112" s="33"/>
      <c r="AB112" s="33"/>
      <c r="AC112" s="33"/>
      <c r="AD112" s="33"/>
      <c r="AE112" s="33"/>
      <c r="AF112" s="33"/>
      <c r="AG112" s="33"/>
    </row>
    <row r="113" spans="2:33" ht="14.25" customHeight="1">
      <c r="B113" s="45"/>
      <c r="AC113" s="184" t="s">
        <v>109</v>
      </c>
      <c r="AD113" s="184"/>
      <c r="AE113" s="184"/>
      <c r="AF113" s="184"/>
      <c r="AG113" s="184"/>
    </row>
    <row r="114" spans="1:33" ht="14.25" customHeight="1">
      <c r="A114" s="150" t="s">
        <v>263</v>
      </c>
      <c r="B114" s="151"/>
      <c r="C114" s="151"/>
      <c r="D114" s="151"/>
      <c r="E114" s="151"/>
      <c r="F114" s="152"/>
      <c r="G114" s="145" t="s">
        <v>68</v>
      </c>
      <c r="H114" s="145"/>
      <c r="I114" s="145"/>
      <c r="J114" s="145"/>
      <c r="K114" s="145"/>
      <c r="L114" s="145"/>
      <c r="M114" s="145"/>
      <c r="N114" s="145"/>
      <c r="O114" s="145"/>
      <c r="P114" s="145" t="s">
        <v>236</v>
      </c>
      <c r="Q114" s="145"/>
      <c r="R114" s="145"/>
      <c r="S114" s="145"/>
      <c r="T114" s="145"/>
      <c r="U114" s="145"/>
      <c r="V114" s="145"/>
      <c r="W114" s="145"/>
      <c r="X114" s="145"/>
      <c r="Y114" s="145" t="s">
        <v>203</v>
      </c>
      <c r="Z114" s="145"/>
      <c r="AA114" s="145"/>
      <c r="AB114" s="139" t="s">
        <v>276</v>
      </c>
      <c r="AC114" s="141"/>
      <c r="AD114" s="139" t="s">
        <v>277</v>
      </c>
      <c r="AE114" s="141"/>
      <c r="AF114" s="139" t="s">
        <v>278</v>
      </c>
      <c r="AG114" s="141"/>
    </row>
    <row r="115" spans="1:33" ht="14.25" customHeight="1">
      <c r="A115" s="132" t="s">
        <v>201</v>
      </c>
      <c r="B115" s="133"/>
      <c r="C115" s="133"/>
      <c r="D115" s="133"/>
      <c r="E115" s="133"/>
      <c r="F115" s="134"/>
      <c r="G115" s="145" t="s">
        <v>93</v>
      </c>
      <c r="H115" s="145"/>
      <c r="I115" s="145"/>
      <c r="J115" s="145" t="s">
        <v>94</v>
      </c>
      <c r="K115" s="145"/>
      <c r="L115" s="145"/>
      <c r="M115" s="145" t="s">
        <v>95</v>
      </c>
      <c r="N115" s="145"/>
      <c r="O115" s="145"/>
      <c r="P115" s="145" t="s">
        <v>96</v>
      </c>
      <c r="Q115" s="145"/>
      <c r="R115" s="145"/>
      <c r="S115" s="145" t="s">
        <v>97</v>
      </c>
      <c r="T115" s="145"/>
      <c r="U115" s="145"/>
      <c r="V115" s="145" t="s">
        <v>95</v>
      </c>
      <c r="W115" s="145"/>
      <c r="X115" s="145"/>
      <c r="Y115" s="145"/>
      <c r="Z115" s="145"/>
      <c r="AA115" s="145"/>
      <c r="AB115" s="135"/>
      <c r="AC115" s="137"/>
      <c r="AD115" s="135"/>
      <c r="AE115" s="137"/>
      <c r="AF115" s="135"/>
      <c r="AG115" s="137"/>
    </row>
    <row r="116" spans="1:33" ht="14.25" customHeight="1">
      <c r="A116" s="139" t="s">
        <v>261</v>
      </c>
      <c r="B116" s="140"/>
      <c r="C116" s="104" t="s">
        <v>129</v>
      </c>
      <c r="D116" s="104"/>
      <c r="E116" s="104"/>
      <c r="F116" s="29"/>
      <c r="G116" s="142">
        <v>545</v>
      </c>
      <c r="H116" s="143"/>
      <c r="I116" s="143"/>
      <c r="J116" s="143">
        <v>366</v>
      </c>
      <c r="K116" s="143"/>
      <c r="L116" s="143"/>
      <c r="M116" s="143">
        <v>179</v>
      </c>
      <c r="N116" s="143"/>
      <c r="O116" s="143"/>
      <c r="P116" s="143">
        <v>3203</v>
      </c>
      <c r="Q116" s="143"/>
      <c r="R116" s="143"/>
      <c r="S116" s="143">
        <v>3034</v>
      </c>
      <c r="T116" s="143"/>
      <c r="U116" s="143"/>
      <c r="V116" s="143">
        <v>169</v>
      </c>
      <c r="W116" s="143"/>
      <c r="X116" s="143"/>
      <c r="Y116" s="143">
        <v>396</v>
      </c>
      <c r="Z116" s="143"/>
      <c r="AA116" s="143"/>
      <c r="AB116" s="143">
        <v>304</v>
      </c>
      <c r="AC116" s="143"/>
      <c r="AD116" s="143">
        <v>86</v>
      </c>
      <c r="AE116" s="143"/>
      <c r="AF116" s="143">
        <v>10</v>
      </c>
      <c r="AG116" s="169"/>
    </row>
    <row r="117" spans="1:33" ht="14.25" customHeight="1">
      <c r="A117" s="22"/>
      <c r="B117" s="1"/>
      <c r="C117" s="118" t="s">
        <v>292</v>
      </c>
      <c r="D117" s="118"/>
      <c r="E117" s="118"/>
      <c r="F117" s="29"/>
      <c r="G117" s="142">
        <v>514</v>
      </c>
      <c r="H117" s="143"/>
      <c r="I117" s="143"/>
      <c r="J117" s="143">
        <v>374</v>
      </c>
      <c r="K117" s="143"/>
      <c r="L117" s="143"/>
      <c r="M117" s="143">
        <v>140</v>
      </c>
      <c r="N117" s="143"/>
      <c r="O117" s="143"/>
      <c r="P117" s="143">
        <v>3395</v>
      </c>
      <c r="Q117" s="143"/>
      <c r="R117" s="143"/>
      <c r="S117" s="143">
        <v>2962</v>
      </c>
      <c r="T117" s="143"/>
      <c r="U117" s="143"/>
      <c r="V117" s="143">
        <v>433</v>
      </c>
      <c r="W117" s="143"/>
      <c r="X117" s="143"/>
      <c r="Y117" s="143">
        <v>609</v>
      </c>
      <c r="Z117" s="143"/>
      <c r="AA117" s="143"/>
      <c r="AB117" s="143">
        <v>301</v>
      </c>
      <c r="AC117" s="143"/>
      <c r="AD117" s="143">
        <v>105</v>
      </c>
      <c r="AE117" s="143"/>
      <c r="AF117" s="143">
        <v>10</v>
      </c>
      <c r="AG117" s="169"/>
    </row>
    <row r="118" spans="1:33" ht="14.25" customHeight="1">
      <c r="A118" s="95"/>
      <c r="B118" s="65"/>
      <c r="C118" s="186" t="s">
        <v>14</v>
      </c>
      <c r="D118" s="186"/>
      <c r="E118" s="186"/>
      <c r="F118" s="31"/>
      <c r="G118" s="218">
        <f>SUM(G119:I130)</f>
        <v>554</v>
      </c>
      <c r="H118" s="170"/>
      <c r="I118" s="170"/>
      <c r="J118" s="170">
        <f>SUM(J119:L130)</f>
        <v>372</v>
      </c>
      <c r="K118" s="170"/>
      <c r="L118" s="170"/>
      <c r="M118" s="170">
        <f>SUM(M119:O130)</f>
        <v>182</v>
      </c>
      <c r="N118" s="170"/>
      <c r="O118" s="170"/>
      <c r="P118" s="170">
        <f>SUM(P119:R130)</f>
        <v>3447</v>
      </c>
      <c r="Q118" s="170"/>
      <c r="R118" s="170"/>
      <c r="S118" s="170">
        <f>SUM(S119:U130)</f>
        <v>2787</v>
      </c>
      <c r="T118" s="170"/>
      <c r="U118" s="170"/>
      <c r="V118" s="170">
        <f>SUM(V119:X130)</f>
        <v>660</v>
      </c>
      <c r="W118" s="170"/>
      <c r="X118" s="170"/>
      <c r="Y118" s="170">
        <f>SUM(Y119:AA130)</f>
        <v>870</v>
      </c>
      <c r="Z118" s="170"/>
      <c r="AA118" s="170"/>
      <c r="AB118" s="170">
        <f>SUM(AB119:AC130)</f>
        <v>303</v>
      </c>
      <c r="AC118" s="170"/>
      <c r="AD118" s="170">
        <f>SUM(AD119:AE130)</f>
        <v>105</v>
      </c>
      <c r="AE118" s="170"/>
      <c r="AF118" s="170">
        <f>SUM(AF119:AG130)</f>
        <v>14</v>
      </c>
      <c r="AG118" s="171"/>
    </row>
    <row r="119" spans="1:33" ht="14.25" customHeight="1">
      <c r="A119" s="22"/>
      <c r="B119" s="1"/>
      <c r="C119" s="1"/>
      <c r="D119" s="209" t="s">
        <v>55</v>
      </c>
      <c r="E119" s="209"/>
      <c r="F119" s="29"/>
      <c r="G119" s="142">
        <v>42</v>
      </c>
      <c r="H119" s="143"/>
      <c r="I119" s="143"/>
      <c r="J119" s="143">
        <v>32</v>
      </c>
      <c r="K119" s="143"/>
      <c r="L119" s="143"/>
      <c r="M119" s="143">
        <v>10</v>
      </c>
      <c r="N119" s="143"/>
      <c r="O119" s="143"/>
      <c r="P119" s="143">
        <v>176</v>
      </c>
      <c r="Q119" s="143"/>
      <c r="R119" s="143"/>
      <c r="S119" s="143">
        <v>177</v>
      </c>
      <c r="T119" s="143"/>
      <c r="U119" s="143"/>
      <c r="V119" s="143">
        <v>-1</v>
      </c>
      <c r="W119" s="143"/>
      <c r="X119" s="143"/>
      <c r="Y119" s="143">
        <v>19</v>
      </c>
      <c r="Z119" s="143"/>
      <c r="AA119" s="143"/>
      <c r="AB119" s="143">
        <v>16</v>
      </c>
      <c r="AC119" s="143"/>
      <c r="AD119" s="143">
        <v>8</v>
      </c>
      <c r="AE119" s="143"/>
      <c r="AF119" s="143">
        <v>1</v>
      </c>
      <c r="AG119" s="169"/>
    </row>
    <row r="120" spans="1:33" ht="14.25" customHeight="1">
      <c r="A120" s="56"/>
      <c r="B120" s="57"/>
      <c r="C120" s="1"/>
      <c r="D120" s="209" t="s">
        <v>204</v>
      </c>
      <c r="E120" s="209"/>
      <c r="F120" s="29"/>
      <c r="G120" s="142">
        <v>57</v>
      </c>
      <c r="H120" s="143"/>
      <c r="I120" s="143"/>
      <c r="J120" s="143">
        <v>27</v>
      </c>
      <c r="K120" s="143"/>
      <c r="L120" s="143"/>
      <c r="M120" s="143">
        <v>30</v>
      </c>
      <c r="N120" s="143"/>
      <c r="O120" s="143"/>
      <c r="P120" s="143">
        <v>229</v>
      </c>
      <c r="Q120" s="143"/>
      <c r="R120" s="143"/>
      <c r="S120" s="143">
        <v>213</v>
      </c>
      <c r="T120" s="143"/>
      <c r="U120" s="143"/>
      <c r="V120" s="143">
        <v>16</v>
      </c>
      <c r="W120" s="143"/>
      <c r="X120" s="143"/>
      <c r="Y120" s="143">
        <v>46</v>
      </c>
      <c r="Z120" s="143"/>
      <c r="AA120" s="143"/>
      <c r="AB120" s="143">
        <v>16</v>
      </c>
      <c r="AC120" s="143"/>
      <c r="AD120" s="143">
        <v>6</v>
      </c>
      <c r="AE120" s="143"/>
      <c r="AF120" s="143">
        <v>2</v>
      </c>
      <c r="AG120" s="169"/>
    </row>
    <row r="121" spans="1:33" ht="14.25" customHeight="1">
      <c r="A121" s="56"/>
      <c r="B121" s="57"/>
      <c r="C121" s="1"/>
      <c r="D121" s="209" t="s">
        <v>221</v>
      </c>
      <c r="E121" s="209"/>
      <c r="F121" s="29"/>
      <c r="G121" s="142">
        <v>47</v>
      </c>
      <c r="H121" s="143"/>
      <c r="I121" s="143"/>
      <c r="J121" s="143">
        <v>45</v>
      </c>
      <c r="K121" s="143"/>
      <c r="L121" s="143"/>
      <c r="M121" s="143">
        <v>2</v>
      </c>
      <c r="N121" s="143"/>
      <c r="O121" s="143"/>
      <c r="P121" s="143">
        <v>624</v>
      </c>
      <c r="Q121" s="143"/>
      <c r="R121" s="143"/>
      <c r="S121" s="143">
        <v>701</v>
      </c>
      <c r="T121" s="143"/>
      <c r="U121" s="143"/>
      <c r="V121" s="143">
        <v>-77</v>
      </c>
      <c r="W121" s="143"/>
      <c r="X121" s="143"/>
      <c r="Y121" s="143">
        <v>-75</v>
      </c>
      <c r="Z121" s="143"/>
      <c r="AA121" s="143"/>
      <c r="AB121" s="143">
        <v>51</v>
      </c>
      <c r="AC121" s="143"/>
      <c r="AD121" s="143">
        <v>15</v>
      </c>
      <c r="AE121" s="143"/>
      <c r="AF121" s="143">
        <v>0</v>
      </c>
      <c r="AG121" s="169"/>
    </row>
    <row r="122" spans="1:33" ht="14.25" customHeight="1">
      <c r="A122" s="56"/>
      <c r="B122" s="57"/>
      <c r="C122" s="1"/>
      <c r="D122" s="209" t="s">
        <v>222</v>
      </c>
      <c r="E122" s="209"/>
      <c r="F122" s="29"/>
      <c r="G122" s="142">
        <v>43</v>
      </c>
      <c r="H122" s="143"/>
      <c r="I122" s="143"/>
      <c r="J122" s="143">
        <v>37</v>
      </c>
      <c r="K122" s="143"/>
      <c r="L122" s="143"/>
      <c r="M122" s="143">
        <v>6</v>
      </c>
      <c r="N122" s="143"/>
      <c r="O122" s="143"/>
      <c r="P122" s="143">
        <v>429</v>
      </c>
      <c r="Q122" s="143"/>
      <c r="R122" s="143"/>
      <c r="S122" s="143">
        <v>272</v>
      </c>
      <c r="T122" s="143"/>
      <c r="U122" s="143"/>
      <c r="V122" s="143">
        <v>157</v>
      </c>
      <c r="W122" s="143"/>
      <c r="X122" s="143"/>
      <c r="Y122" s="143">
        <v>167</v>
      </c>
      <c r="Z122" s="143"/>
      <c r="AA122" s="143"/>
      <c r="AB122" s="143">
        <v>21</v>
      </c>
      <c r="AC122" s="143"/>
      <c r="AD122" s="143">
        <v>13</v>
      </c>
      <c r="AE122" s="143"/>
      <c r="AF122" s="143">
        <v>0</v>
      </c>
      <c r="AG122" s="169"/>
    </row>
    <row r="123" spans="1:33" ht="14.25" customHeight="1">
      <c r="A123" s="56"/>
      <c r="B123" s="57"/>
      <c r="C123" s="1"/>
      <c r="D123" s="209" t="s">
        <v>223</v>
      </c>
      <c r="E123" s="209"/>
      <c r="F123" s="29"/>
      <c r="G123" s="142">
        <v>34</v>
      </c>
      <c r="H123" s="143"/>
      <c r="I123" s="143"/>
      <c r="J123" s="143">
        <v>16</v>
      </c>
      <c r="K123" s="143"/>
      <c r="L123" s="143"/>
      <c r="M123" s="143">
        <v>18</v>
      </c>
      <c r="N123" s="143"/>
      <c r="O123" s="143"/>
      <c r="P123" s="143">
        <v>227</v>
      </c>
      <c r="Q123" s="143"/>
      <c r="R123" s="143"/>
      <c r="S123" s="143">
        <v>210</v>
      </c>
      <c r="T123" s="143"/>
      <c r="U123" s="143"/>
      <c r="V123" s="143">
        <v>17</v>
      </c>
      <c r="W123" s="143"/>
      <c r="X123" s="143"/>
      <c r="Y123" s="143">
        <v>40</v>
      </c>
      <c r="Z123" s="143"/>
      <c r="AA123" s="143"/>
      <c r="AB123" s="143">
        <v>21</v>
      </c>
      <c r="AC123" s="143"/>
      <c r="AD123" s="143">
        <v>8</v>
      </c>
      <c r="AE123" s="143"/>
      <c r="AF123" s="143">
        <v>1</v>
      </c>
      <c r="AG123" s="169"/>
    </row>
    <row r="124" spans="1:33" ht="14.25" customHeight="1">
      <c r="A124" s="56"/>
      <c r="B124" s="57"/>
      <c r="C124" s="1"/>
      <c r="D124" s="209" t="s">
        <v>224</v>
      </c>
      <c r="E124" s="209"/>
      <c r="F124" s="29"/>
      <c r="G124" s="142">
        <v>45</v>
      </c>
      <c r="H124" s="143"/>
      <c r="I124" s="143"/>
      <c r="J124" s="143">
        <v>20</v>
      </c>
      <c r="K124" s="143"/>
      <c r="L124" s="143"/>
      <c r="M124" s="143">
        <v>25</v>
      </c>
      <c r="N124" s="143"/>
      <c r="O124" s="143"/>
      <c r="P124" s="143">
        <v>178</v>
      </c>
      <c r="Q124" s="143"/>
      <c r="R124" s="143"/>
      <c r="S124" s="143">
        <v>165</v>
      </c>
      <c r="T124" s="143"/>
      <c r="U124" s="143"/>
      <c r="V124" s="143">
        <v>13</v>
      </c>
      <c r="W124" s="143"/>
      <c r="X124" s="143"/>
      <c r="Y124" s="143">
        <v>40</v>
      </c>
      <c r="Z124" s="143"/>
      <c r="AA124" s="143"/>
      <c r="AB124" s="143">
        <v>18</v>
      </c>
      <c r="AC124" s="143"/>
      <c r="AD124" s="143">
        <v>9</v>
      </c>
      <c r="AE124" s="143"/>
      <c r="AF124" s="143">
        <v>1</v>
      </c>
      <c r="AG124" s="169"/>
    </row>
    <row r="125" spans="1:33" ht="14.25" customHeight="1">
      <c r="A125" s="56"/>
      <c r="B125" s="57"/>
      <c r="C125" s="1"/>
      <c r="D125" s="209" t="s">
        <v>225</v>
      </c>
      <c r="E125" s="209"/>
      <c r="F125" s="29"/>
      <c r="G125" s="142">
        <v>48</v>
      </c>
      <c r="H125" s="143"/>
      <c r="I125" s="143"/>
      <c r="J125" s="143">
        <v>28</v>
      </c>
      <c r="K125" s="143"/>
      <c r="L125" s="143"/>
      <c r="M125" s="143">
        <v>20</v>
      </c>
      <c r="N125" s="143"/>
      <c r="O125" s="143"/>
      <c r="P125" s="143">
        <v>211</v>
      </c>
      <c r="Q125" s="143"/>
      <c r="R125" s="143"/>
      <c r="S125" s="143">
        <v>143</v>
      </c>
      <c r="T125" s="143"/>
      <c r="U125" s="143"/>
      <c r="V125" s="143">
        <v>68</v>
      </c>
      <c r="W125" s="143"/>
      <c r="X125" s="143"/>
      <c r="Y125" s="143">
        <v>92</v>
      </c>
      <c r="Z125" s="143"/>
      <c r="AA125" s="143"/>
      <c r="AB125" s="143">
        <v>28</v>
      </c>
      <c r="AC125" s="143"/>
      <c r="AD125" s="143">
        <v>5</v>
      </c>
      <c r="AE125" s="143"/>
      <c r="AF125" s="143">
        <v>2</v>
      </c>
      <c r="AG125" s="169"/>
    </row>
    <row r="126" spans="1:33" ht="14.25" customHeight="1">
      <c r="A126" s="56"/>
      <c r="B126" s="57"/>
      <c r="C126" s="1"/>
      <c r="D126" s="209" t="s">
        <v>226</v>
      </c>
      <c r="E126" s="209"/>
      <c r="F126" s="29"/>
      <c r="G126" s="142">
        <v>47</v>
      </c>
      <c r="H126" s="143"/>
      <c r="I126" s="143"/>
      <c r="J126" s="143">
        <v>34</v>
      </c>
      <c r="K126" s="143"/>
      <c r="L126" s="143"/>
      <c r="M126" s="143">
        <v>13</v>
      </c>
      <c r="N126" s="143"/>
      <c r="O126" s="143"/>
      <c r="P126" s="143">
        <v>252</v>
      </c>
      <c r="Q126" s="143"/>
      <c r="R126" s="143"/>
      <c r="S126" s="143">
        <v>207</v>
      </c>
      <c r="T126" s="143"/>
      <c r="U126" s="143"/>
      <c r="V126" s="143">
        <v>45</v>
      </c>
      <c r="W126" s="143"/>
      <c r="X126" s="143"/>
      <c r="Y126" s="143">
        <v>57</v>
      </c>
      <c r="Z126" s="143"/>
      <c r="AA126" s="143"/>
      <c r="AB126" s="143">
        <v>18</v>
      </c>
      <c r="AC126" s="143"/>
      <c r="AD126" s="143">
        <v>8</v>
      </c>
      <c r="AE126" s="143"/>
      <c r="AF126" s="143">
        <v>0</v>
      </c>
      <c r="AG126" s="169"/>
    </row>
    <row r="127" spans="1:33" ht="14.25" customHeight="1">
      <c r="A127" s="56"/>
      <c r="B127" s="57"/>
      <c r="C127" s="1"/>
      <c r="D127" s="209" t="s">
        <v>227</v>
      </c>
      <c r="E127" s="209"/>
      <c r="F127" s="29"/>
      <c r="G127" s="142">
        <v>39</v>
      </c>
      <c r="H127" s="143"/>
      <c r="I127" s="143"/>
      <c r="J127" s="143">
        <v>29</v>
      </c>
      <c r="K127" s="143"/>
      <c r="L127" s="143"/>
      <c r="M127" s="143">
        <v>10</v>
      </c>
      <c r="N127" s="143"/>
      <c r="O127" s="143"/>
      <c r="P127" s="143">
        <v>228</v>
      </c>
      <c r="Q127" s="143"/>
      <c r="R127" s="143"/>
      <c r="S127" s="143">
        <v>164</v>
      </c>
      <c r="T127" s="143"/>
      <c r="U127" s="143"/>
      <c r="V127" s="143">
        <v>64</v>
      </c>
      <c r="W127" s="143"/>
      <c r="X127" s="143"/>
      <c r="Y127" s="143">
        <v>76</v>
      </c>
      <c r="Z127" s="143"/>
      <c r="AA127" s="143"/>
      <c r="AB127" s="143">
        <v>28</v>
      </c>
      <c r="AC127" s="143"/>
      <c r="AD127" s="143">
        <v>12</v>
      </c>
      <c r="AE127" s="143"/>
      <c r="AF127" s="143">
        <v>1</v>
      </c>
      <c r="AG127" s="169"/>
    </row>
    <row r="128" spans="1:33" ht="14.25" customHeight="1">
      <c r="A128" s="56"/>
      <c r="B128" s="57"/>
      <c r="C128" s="1"/>
      <c r="D128" s="209" t="s">
        <v>52</v>
      </c>
      <c r="E128" s="209"/>
      <c r="F128" s="29"/>
      <c r="G128" s="142">
        <v>54</v>
      </c>
      <c r="H128" s="143"/>
      <c r="I128" s="143"/>
      <c r="J128" s="143">
        <v>41</v>
      </c>
      <c r="K128" s="143"/>
      <c r="L128" s="143"/>
      <c r="M128" s="143">
        <v>13</v>
      </c>
      <c r="N128" s="143"/>
      <c r="O128" s="143"/>
      <c r="P128" s="143">
        <v>411</v>
      </c>
      <c r="Q128" s="143"/>
      <c r="R128" s="143"/>
      <c r="S128" s="143">
        <v>151</v>
      </c>
      <c r="T128" s="143"/>
      <c r="U128" s="143"/>
      <c r="V128" s="143">
        <v>260</v>
      </c>
      <c r="W128" s="143"/>
      <c r="X128" s="143"/>
      <c r="Y128" s="143">
        <v>274</v>
      </c>
      <c r="Z128" s="143"/>
      <c r="AA128" s="143"/>
      <c r="AB128" s="143">
        <v>14</v>
      </c>
      <c r="AC128" s="143"/>
      <c r="AD128" s="143">
        <v>6</v>
      </c>
      <c r="AE128" s="143"/>
      <c r="AF128" s="143">
        <v>4</v>
      </c>
      <c r="AG128" s="169"/>
    </row>
    <row r="129" spans="1:33" ht="14.25" customHeight="1">
      <c r="A129" s="56"/>
      <c r="B129" s="57"/>
      <c r="C129" s="1"/>
      <c r="D129" s="209" t="s">
        <v>53</v>
      </c>
      <c r="E129" s="209"/>
      <c r="F129" s="29"/>
      <c r="G129" s="142">
        <v>45</v>
      </c>
      <c r="H129" s="143"/>
      <c r="I129" s="143"/>
      <c r="J129" s="143">
        <v>26</v>
      </c>
      <c r="K129" s="143"/>
      <c r="L129" s="143"/>
      <c r="M129" s="143">
        <v>19</v>
      </c>
      <c r="N129" s="143"/>
      <c r="O129" s="143"/>
      <c r="P129" s="143">
        <v>238</v>
      </c>
      <c r="Q129" s="143"/>
      <c r="R129" s="143"/>
      <c r="S129" s="143">
        <v>181</v>
      </c>
      <c r="T129" s="143"/>
      <c r="U129" s="143"/>
      <c r="V129" s="143">
        <v>57</v>
      </c>
      <c r="W129" s="143"/>
      <c r="X129" s="143"/>
      <c r="Y129" s="143">
        <v>76</v>
      </c>
      <c r="Z129" s="143"/>
      <c r="AA129" s="143"/>
      <c r="AB129" s="143">
        <v>39</v>
      </c>
      <c r="AC129" s="143"/>
      <c r="AD129" s="143">
        <v>9</v>
      </c>
      <c r="AE129" s="143"/>
      <c r="AF129" s="143">
        <v>1</v>
      </c>
      <c r="AG129" s="169"/>
    </row>
    <row r="130" spans="1:39" s="1" customFormat="1" ht="12" customHeight="1">
      <c r="A130" s="58"/>
      <c r="B130" s="59"/>
      <c r="C130" s="21"/>
      <c r="D130" s="184" t="s">
        <v>54</v>
      </c>
      <c r="E130" s="184"/>
      <c r="F130" s="31"/>
      <c r="G130" s="218">
        <v>53</v>
      </c>
      <c r="H130" s="170"/>
      <c r="I130" s="170"/>
      <c r="J130" s="170">
        <v>37</v>
      </c>
      <c r="K130" s="170"/>
      <c r="L130" s="170"/>
      <c r="M130" s="170">
        <v>16</v>
      </c>
      <c r="N130" s="170"/>
      <c r="O130" s="170"/>
      <c r="P130" s="170">
        <v>244</v>
      </c>
      <c r="Q130" s="170"/>
      <c r="R130" s="170"/>
      <c r="S130" s="170">
        <v>203</v>
      </c>
      <c r="T130" s="170"/>
      <c r="U130" s="170"/>
      <c r="V130" s="170">
        <v>41</v>
      </c>
      <c r="W130" s="170"/>
      <c r="X130" s="170"/>
      <c r="Y130" s="170">
        <v>58</v>
      </c>
      <c r="Z130" s="170"/>
      <c r="AA130" s="170"/>
      <c r="AB130" s="170">
        <v>33</v>
      </c>
      <c r="AC130" s="170"/>
      <c r="AD130" s="170">
        <v>6</v>
      </c>
      <c r="AE130" s="170"/>
      <c r="AF130" s="170">
        <v>1</v>
      </c>
      <c r="AG130" s="171"/>
      <c r="AM130" s="23"/>
    </row>
    <row r="131" spans="1:33" ht="14.25" customHeight="1">
      <c r="A131" s="62" t="s">
        <v>326</v>
      </c>
      <c r="B131" s="19"/>
      <c r="C131" s="19"/>
      <c r="D131" s="19"/>
      <c r="E131" s="19"/>
      <c r="F131" s="1"/>
      <c r="G131" s="4"/>
      <c r="H131" s="4"/>
      <c r="I131" s="1"/>
      <c r="J131" s="4"/>
      <c r="K131" s="4"/>
      <c r="L131" s="1"/>
      <c r="M131" s="4"/>
      <c r="N131" s="4"/>
      <c r="O131" s="1"/>
      <c r="P131" s="4"/>
      <c r="Q131" s="4"/>
      <c r="R131" s="1"/>
      <c r="S131" s="4"/>
      <c r="T131" s="4"/>
      <c r="U131" s="1"/>
      <c r="V131" s="4"/>
      <c r="W131" s="4"/>
      <c r="X131" s="1"/>
      <c r="Y131" s="4"/>
      <c r="Z131" s="4"/>
      <c r="AA131" s="1"/>
      <c r="AB131" s="106" t="s">
        <v>202</v>
      </c>
      <c r="AC131" s="106"/>
      <c r="AD131" s="106"/>
      <c r="AE131" s="106"/>
      <c r="AF131" s="106"/>
      <c r="AG131" s="106"/>
    </row>
    <row r="132" spans="1:33" ht="14.25" customHeight="1">
      <c r="A132" s="19"/>
      <c r="B132" s="19"/>
      <c r="C132" s="19"/>
      <c r="D132" s="19"/>
      <c r="E132" s="19"/>
      <c r="F132" s="1"/>
      <c r="G132" s="4"/>
      <c r="H132" s="4"/>
      <c r="I132" s="1"/>
      <c r="J132" s="4"/>
      <c r="K132" s="4"/>
      <c r="L132" s="1"/>
      <c r="M132" s="4"/>
      <c r="N132" s="4"/>
      <c r="O132" s="1"/>
      <c r="P132" s="4"/>
      <c r="Q132" s="4"/>
      <c r="R132" s="1"/>
      <c r="S132" s="4"/>
      <c r="T132" s="4"/>
      <c r="U132" s="1"/>
      <c r="V132" s="4"/>
      <c r="W132" s="4"/>
      <c r="X132" s="1"/>
      <c r="Y132" s="4"/>
      <c r="Z132" s="4"/>
      <c r="AA132" s="1"/>
      <c r="AB132" s="52"/>
      <c r="AC132" s="52"/>
      <c r="AD132" s="52"/>
      <c r="AE132" s="52"/>
      <c r="AF132" s="52"/>
      <c r="AG132" s="52"/>
    </row>
    <row r="133" spans="1:13" ht="14.25" customHeight="1">
      <c r="A133" s="68" t="s">
        <v>128</v>
      </c>
      <c r="B133" s="90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</row>
    <row r="134" spans="1:33" ht="14.25" customHeight="1">
      <c r="A134" s="35"/>
      <c r="B134" s="23" t="s">
        <v>385</v>
      </c>
      <c r="AC134" s="209"/>
      <c r="AD134" s="209"/>
      <c r="AE134" s="209"/>
      <c r="AF134" s="209"/>
      <c r="AG134" s="209"/>
    </row>
    <row r="135" spans="1:33" ht="14.25" customHeight="1">
      <c r="A135" s="150" t="s">
        <v>10</v>
      </c>
      <c r="B135" s="151"/>
      <c r="C135" s="151"/>
      <c r="D135" s="151"/>
      <c r="E135" s="152"/>
      <c r="F135" s="139" t="s">
        <v>240</v>
      </c>
      <c r="G135" s="140"/>
      <c r="H135" s="140"/>
      <c r="I135" s="140"/>
      <c r="J135" s="140"/>
      <c r="K135" s="140"/>
      <c r="L135" s="140"/>
      <c r="M135" s="140"/>
      <c r="N135" s="145" t="s">
        <v>302</v>
      </c>
      <c r="O135" s="145"/>
      <c r="P135" s="145"/>
      <c r="Q135" s="145"/>
      <c r="R135" s="145"/>
      <c r="S135" s="145"/>
      <c r="T135" s="145"/>
      <c r="U135" s="145"/>
      <c r="V135" s="145"/>
      <c r="W135" s="145"/>
      <c r="X135" s="145"/>
      <c r="Y135" s="145"/>
      <c r="Z135" s="145"/>
      <c r="AA135" s="145"/>
      <c r="AB135" s="145"/>
      <c r="AC135" s="145"/>
      <c r="AD135" s="145"/>
      <c r="AE135" s="145"/>
      <c r="AF135" s="145"/>
      <c r="AG135" s="145"/>
    </row>
    <row r="136" spans="1:33" ht="14.25" customHeight="1">
      <c r="A136" s="20"/>
      <c r="B136" s="19"/>
      <c r="C136" s="19"/>
      <c r="D136" s="19"/>
      <c r="E136" s="39"/>
      <c r="F136" s="139" t="s">
        <v>132</v>
      </c>
      <c r="G136" s="140"/>
      <c r="H136" s="140"/>
      <c r="I136" s="141"/>
      <c r="J136" s="219" t="s">
        <v>9</v>
      </c>
      <c r="K136" s="219"/>
      <c r="L136" s="219"/>
      <c r="M136" s="219"/>
      <c r="N136" s="221" t="s">
        <v>7</v>
      </c>
      <c r="O136" s="221"/>
      <c r="P136" s="221"/>
      <c r="Q136" s="221"/>
      <c r="R136" s="221"/>
      <c r="S136" s="145" t="s">
        <v>98</v>
      </c>
      <c r="T136" s="145"/>
      <c r="U136" s="145"/>
      <c r="V136" s="145"/>
      <c r="W136" s="145"/>
      <c r="X136" s="145"/>
      <c r="Y136" s="145"/>
      <c r="Z136" s="145"/>
      <c r="AA136" s="145"/>
      <c r="AB136" s="145"/>
      <c r="AC136" s="145"/>
      <c r="AD136" s="145"/>
      <c r="AE136" s="145"/>
      <c r="AF136" s="145"/>
      <c r="AG136" s="145"/>
    </row>
    <row r="137" spans="1:33" ht="14.25" customHeight="1">
      <c r="A137" s="132" t="s">
        <v>220</v>
      </c>
      <c r="B137" s="133"/>
      <c r="C137" s="133"/>
      <c r="D137" s="133"/>
      <c r="E137" s="134"/>
      <c r="F137" s="138"/>
      <c r="G137" s="130"/>
      <c r="H137" s="130"/>
      <c r="I137" s="131"/>
      <c r="J137" s="220"/>
      <c r="K137" s="220"/>
      <c r="L137" s="220"/>
      <c r="M137" s="220"/>
      <c r="N137" s="222"/>
      <c r="O137" s="222"/>
      <c r="P137" s="222"/>
      <c r="Q137" s="222"/>
      <c r="R137" s="222"/>
      <c r="S137" s="176" t="s">
        <v>386</v>
      </c>
      <c r="T137" s="176"/>
      <c r="U137" s="176"/>
      <c r="V137" s="176"/>
      <c r="W137" s="176"/>
      <c r="X137" s="176" t="s">
        <v>246</v>
      </c>
      <c r="Y137" s="176"/>
      <c r="Z137" s="176"/>
      <c r="AA137" s="176"/>
      <c r="AB137" s="176"/>
      <c r="AC137" s="176" t="s">
        <v>247</v>
      </c>
      <c r="AD137" s="176"/>
      <c r="AE137" s="176"/>
      <c r="AF137" s="176"/>
      <c r="AG137" s="176"/>
    </row>
    <row r="138" spans="1:33" ht="14.25" customHeight="1">
      <c r="A138" s="138" t="s">
        <v>87</v>
      </c>
      <c r="B138" s="217"/>
      <c r="C138" s="217"/>
      <c r="D138" s="217"/>
      <c r="E138" s="4"/>
      <c r="F138" s="102">
        <v>14185</v>
      </c>
      <c r="G138" s="101"/>
      <c r="H138" s="101"/>
      <c r="I138" s="101"/>
      <c r="J138" s="101">
        <v>38587</v>
      </c>
      <c r="K138" s="101"/>
      <c r="L138" s="101"/>
      <c r="M138" s="101"/>
      <c r="N138" s="101">
        <v>20883</v>
      </c>
      <c r="O138" s="101"/>
      <c r="P138" s="101"/>
      <c r="Q138" s="101"/>
      <c r="R138" s="41"/>
      <c r="S138" s="101">
        <v>57550</v>
      </c>
      <c r="T138" s="101"/>
      <c r="U138" s="101"/>
      <c r="V138" s="101"/>
      <c r="W138" s="41"/>
      <c r="X138" s="101">
        <v>28305</v>
      </c>
      <c r="Y138" s="101"/>
      <c r="Z138" s="101"/>
      <c r="AA138" s="101"/>
      <c r="AB138" s="41"/>
      <c r="AC138" s="101">
        <v>29245</v>
      </c>
      <c r="AD138" s="101"/>
      <c r="AE138" s="101"/>
      <c r="AF138" s="101"/>
      <c r="AG138" s="28"/>
    </row>
    <row r="139" spans="1:33" ht="14.25" customHeight="1">
      <c r="A139" s="138" t="s">
        <v>88</v>
      </c>
      <c r="B139" s="217"/>
      <c r="C139" s="217"/>
      <c r="D139" s="217"/>
      <c r="E139" s="4"/>
      <c r="F139" s="146">
        <v>14631</v>
      </c>
      <c r="G139" s="117"/>
      <c r="H139" s="117"/>
      <c r="I139" s="117"/>
      <c r="J139" s="117">
        <v>39573</v>
      </c>
      <c r="K139" s="117"/>
      <c r="L139" s="117"/>
      <c r="M139" s="117"/>
      <c r="N139" s="117">
        <v>21310</v>
      </c>
      <c r="O139" s="117"/>
      <c r="P139" s="117"/>
      <c r="Q139" s="117"/>
      <c r="R139" s="1"/>
      <c r="S139" s="117">
        <v>58063</v>
      </c>
      <c r="T139" s="117"/>
      <c r="U139" s="117"/>
      <c r="V139" s="117"/>
      <c r="W139" s="1"/>
      <c r="X139" s="117">
        <v>28533</v>
      </c>
      <c r="Y139" s="117"/>
      <c r="Z139" s="117"/>
      <c r="AA139" s="117"/>
      <c r="AB139" s="1"/>
      <c r="AC139" s="117">
        <v>29530</v>
      </c>
      <c r="AD139" s="117"/>
      <c r="AE139" s="117"/>
      <c r="AF139" s="117"/>
      <c r="AG139" s="29"/>
    </row>
    <row r="140" spans="1:33" ht="14.25" customHeight="1">
      <c r="A140" s="135" t="s">
        <v>5</v>
      </c>
      <c r="B140" s="136"/>
      <c r="C140" s="136"/>
      <c r="D140" s="136"/>
      <c r="E140" s="11"/>
      <c r="F140" s="97">
        <v>15083</v>
      </c>
      <c r="G140" s="108"/>
      <c r="H140" s="108"/>
      <c r="I140" s="108"/>
      <c r="J140" s="108">
        <v>40614</v>
      </c>
      <c r="K140" s="108"/>
      <c r="L140" s="108"/>
      <c r="M140" s="108"/>
      <c r="N140" s="108">
        <v>22052</v>
      </c>
      <c r="O140" s="108"/>
      <c r="P140" s="108"/>
      <c r="Q140" s="108"/>
      <c r="R140" s="21"/>
      <c r="S140" s="108">
        <f>X140+AC140</f>
        <v>59479</v>
      </c>
      <c r="T140" s="108"/>
      <c r="U140" s="108"/>
      <c r="V140" s="108"/>
      <c r="W140" s="21"/>
      <c r="X140" s="108">
        <v>29119</v>
      </c>
      <c r="Y140" s="108"/>
      <c r="Z140" s="108"/>
      <c r="AA140" s="108"/>
      <c r="AB140" s="21"/>
      <c r="AC140" s="108">
        <v>30360</v>
      </c>
      <c r="AD140" s="108"/>
      <c r="AE140" s="108"/>
      <c r="AF140" s="108"/>
      <c r="AG140" s="31"/>
    </row>
    <row r="141" spans="1:33" ht="14.25" customHeight="1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Y141" s="15"/>
      <c r="Z141" s="15"/>
      <c r="AA141" s="15"/>
      <c r="AB141" s="106" t="s">
        <v>202</v>
      </c>
      <c r="AC141" s="106"/>
      <c r="AD141" s="106"/>
      <c r="AE141" s="106"/>
      <c r="AF141" s="106"/>
      <c r="AG141" s="106"/>
    </row>
    <row r="142" spans="1:33" ht="10.5" customHeight="1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AC142" s="52"/>
      <c r="AD142" s="52"/>
      <c r="AE142" s="52"/>
      <c r="AF142" s="52"/>
      <c r="AG142" s="52"/>
    </row>
    <row r="143" spans="1:7" ht="14.25" customHeight="1">
      <c r="A143" s="68" t="s">
        <v>232</v>
      </c>
      <c r="B143" s="88"/>
      <c r="C143" s="88"/>
      <c r="D143" s="88"/>
      <c r="E143" s="88"/>
      <c r="F143" s="88"/>
      <c r="G143" s="88"/>
    </row>
    <row r="144" spans="1:33" ht="14.25" customHeight="1">
      <c r="A144" s="35"/>
      <c r="B144" s="23" t="s">
        <v>385</v>
      </c>
      <c r="AC144" s="209" t="s">
        <v>228</v>
      </c>
      <c r="AD144" s="209"/>
      <c r="AE144" s="209"/>
      <c r="AF144" s="209"/>
      <c r="AG144" s="209"/>
    </row>
    <row r="145" spans="1:38" ht="14.25" customHeight="1">
      <c r="A145" s="150" t="s">
        <v>10</v>
      </c>
      <c r="B145" s="151"/>
      <c r="C145" s="151"/>
      <c r="D145" s="151"/>
      <c r="E145" s="151"/>
      <c r="F145" s="151"/>
      <c r="G145" s="152"/>
      <c r="H145" s="153" t="s">
        <v>243</v>
      </c>
      <c r="I145" s="154"/>
      <c r="J145" s="154"/>
      <c r="K145" s="154"/>
      <c r="L145" s="154"/>
      <c r="M145" s="154"/>
      <c r="N145" s="154"/>
      <c r="O145" s="154"/>
      <c r="P145" s="154"/>
      <c r="Q145" s="154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5"/>
      <c r="AH145" s="4"/>
      <c r="AI145" s="4"/>
      <c r="AJ145" s="4"/>
      <c r="AK145" s="4"/>
      <c r="AL145" s="1"/>
    </row>
    <row r="146" spans="1:38" ht="14.25" customHeight="1">
      <c r="A146" s="132" t="s">
        <v>284</v>
      </c>
      <c r="B146" s="133"/>
      <c r="C146" s="133"/>
      <c r="D146" s="177"/>
      <c r="E146" s="177"/>
      <c r="F146" s="4"/>
      <c r="G146" s="5"/>
      <c r="H146" s="139" t="s">
        <v>386</v>
      </c>
      <c r="I146" s="140"/>
      <c r="J146" s="140"/>
      <c r="K146" s="140"/>
      <c r="L146" s="140"/>
      <c r="M146" s="141"/>
      <c r="N146" s="176" t="s">
        <v>205</v>
      </c>
      <c r="O146" s="176"/>
      <c r="P146" s="176"/>
      <c r="Q146" s="176"/>
      <c r="R146" s="176"/>
      <c r="S146" s="176" t="s">
        <v>241</v>
      </c>
      <c r="T146" s="176"/>
      <c r="U146" s="176"/>
      <c r="V146" s="176"/>
      <c r="W146" s="176"/>
      <c r="X146" s="176" t="s">
        <v>242</v>
      </c>
      <c r="Y146" s="176"/>
      <c r="Z146" s="176"/>
      <c r="AA146" s="176"/>
      <c r="AB146" s="176"/>
      <c r="AC146" s="176" t="s">
        <v>8</v>
      </c>
      <c r="AD146" s="176"/>
      <c r="AE146" s="176"/>
      <c r="AF146" s="176"/>
      <c r="AG146" s="176"/>
      <c r="AH146" s="4"/>
      <c r="AI146" s="4"/>
      <c r="AJ146" s="4"/>
      <c r="AK146" s="4"/>
      <c r="AL146" s="1"/>
    </row>
    <row r="147" spans="1:38" ht="14.25" customHeight="1">
      <c r="A147" s="7"/>
      <c r="B147" s="8" t="s">
        <v>207</v>
      </c>
      <c r="C147" s="8"/>
      <c r="D147" s="41" t="s">
        <v>89</v>
      </c>
      <c r="E147" s="41"/>
      <c r="F147" s="41"/>
      <c r="G147" s="28"/>
      <c r="H147" s="175">
        <f>SUM(N147:AF147)</f>
        <v>464</v>
      </c>
      <c r="I147" s="140"/>
      <c r="J147" s="140"/>
      <c r="K147" s="140"/>
      <c r="L147" s="140"/>
      <c r="M147" s="140"/>
      <c r="N147" s="101">
        <v>247</v>
      </c>
      <c r="O147" s="101"/>
      <c r="P147" s="101"/>
      <c r="Q147" s="101"/>
      <c r="R147" s="48"/>
      <c r="S147" s="101">
        <v>85</v>
      </c>
      <c r="T147" s="101"/>
      <c r="U147" s="101"/>
      <c r="V147" s="101"/>
      <c r="W147" s="48"/>
      <c r="X147" s="101">
        <v>39</v>
      </c>
      <c r="Y147" s="101"/>
      <c r="Z147" s="101"/>
      <c r="AA147" s="101"/>
      <c r="AB147" s="48"/>
      <c r="AC147" s="101">
        <v>93</v>
      </c>
      <c r="AD147" s="101"/>
      <c r="AE147" s="101"/>
      <c r="AF147" s="101"/>
      <c r="AG147" s="67"/>
      <c r="AH147" s="42"/>
      <c r="AI147" s="42"/>
      <c r="AJ147" s="42"/>
      <c r="AK147" s="42"/>
      <c r="AL147" s="1"/>
    </row>
    <row r="148" spans="1:38" ht="14.25" customHeight="1">
      <c r="A148" s="22"/>
      <c r="B148" s="1"/>
      <c r="C148" s="1"/>
      <c r="D148" s="1" t="s">
        <v>90</v>
      </c>
      <c r="E148" s="1"/>
      <c r="F148" s="1"/>
      <c r="G148" s="29"/>
      <c r="H148" s="178">
        <f>SUM(N148:AF148)</f>
        <v>483</v>
      </c>
      <c r="I148" s="130"/>
      <c r="J148" s="130"/>
      <c r="K148" s="130"/>
      <c r="L148" s="130"/>
      <c r="M148" s="130"/>
      <c r="N148" s="117">
        <v>241</v>
      </c>
      <c r="O148" s="117"/>
      <c r="P148" s="117"/>
      <c r="Q148" s="117"/>
      <c r="R148" s="42"/>
      <c r="S148" s="117">
        <v>98</v>
      </c>
      <c r="T148" s="117"/>
      <c r="U148" s="117"/>
      <c r="V148" s="117"/>
      <c r="W148" s="42"/>
      <c r="X148" s="117">
        <v>43</v>
      </c>
      <c r="Y148" s="117"/>
      <c r="Z148" s="117"/>
      <c r="AA148" s="117"/>
      <c r="AB148" s="42"/>
      <c r="AC148" s="117">
        <v>101</v>
      </c>
      <c r="AD148" s="117"/>
      <c r="AE148" s="117"/>
      <c r="AF148" s="117"/>
      <c r="AG148" s="63"/>
      <c r="AH148" s="42"/>
      <c r="AI148" s="42"/>
      <c r="AJ148" s="42"/>
      <c r="AK148" s="42"/>
      <c r="AL148" s="1"/>
    </row>
    <row r="149" spans="1:38" ht="14.25" customHeight="1">
      <c r="A149" s="24"/>
      <c r="B149" s="21"/>
      <c r="C149" s="21"/>
      <c r="D149" s="21" t="s">
        <v>6</v>
      </c>
      <c r="E149" s="21"/>
      <c r="F149" s="21"/>
      <c r="G149" s="31"/>
      <c r="H149" s="179">
        <f>SUM(N149:AF149)</f>
        <v>530</v>
      </c>
      <c r="I149" s="136"/>
      <c r="J149" s="136"/>
      <c r="K149" s="136"/>
      <c r="L149" s="136"/>
      <c r="M149" s="136"/>
      <c r="N149" s="108">
        <v>248</v>
      </c>
      <c r="O149" s="108"/>
      <c r="P149" s="108"/>
      <c r="Q149" s="108"/>
      <c r="R149" s="46"/>
      <c r="S149" s="108">
        <v>121</v>
      </c>
      <c r="T149" s="108"/>
      <c r="U149" s="108"/>
      <c r="V149" s="108"/>
      <c r="W149" s="46"/>
      <c r="X149" s="108">
        <v>49</v>
      </c>
      <c r="Y149" s="108"/>
      <c r="Z149" s="108"/>
      <c r="AA149" s="108"/>
      <c r="AB149" s="46"/>
      <c r="AC149" s="108">
        <v>112</v>
      </c>
      <c r="AD149" s="108"/>
      <c r="AE149" s="108"/>
      <c r="AF149" s="108"/>
      <c r="AG149" s="64"/>
      <c r="AH149" s="42"/>
      <c r="AI149" s="42"/>
      <c r="AJ149" s="42"/>
      <c r="AK149" s="42"/>
      <c r="AL149" s="1"/>
    </row>
    <row r="150" spans="1:33" ht="14.25" customHeight="1">
      <c r="A150" s="15"/>
      <c r="B150" s="15"/>
      <c r="G150" s="15"/>
      <c r="H150" s="15"/>
      <c r="I150" s="15"/>
      <c r="AB150" s="106" t="s">
        <v>202</v>
      </c>
      <c r="AC150" s="106"/>
      <c r="AD150" s="106"/>
      <c r="AE150" s="106"/>
      <c r="AF150" s="106"/>
      <c r="AG150" s="106"/>
    </row>
    <row r="151" spans="1:33" ht="12" customHeight="1">
      <c r="A151" s="15"/>
      <c r="B151" s="15"/>
      <c r="G151" s="15"/>
      <c r="H151" s="15"/>
      <c r="I151" s="15"/>
      <c r="AB151" s="52"/>
      <c r="AC151" s="52"/>
      <c r="AD151" s="52"/>
      <c r="AE151" s="52"/>
      <c r="AF151" s="52"/>
      <c r="AG151" s="52"/>
    </row>
    <row r="152" spans="1:33" ht="14.25" customHeight="1">
      <c r="A152" s="68" t="s">
        <v>127</v>
      </c>
      <c r="B152" s="94"/>
      <c r="C152" s="94"/>
      <c r="D152" s="94"/>
      <c r="E152" s="91"/>
      <c r="F152" s="91"/>
      <c r="G152" s="91"/>
      <c r="H152" s="91"/>
      <c r="I152" s="91"/>
      <c r="J152" s="88"/>
      <c r="K152" s="88"/>
      <c r="AB152" s="52"/>
      <c r="AC152" s="52"/>
      <c r="AD152" s="52"/>
      <c r="AE152" s="52"/>
      <c r="AF152" s="52"/>
      <c r="AG152" s="52"/>
    </row>
    <row r="153" spans="1:33" ht="14.25" customHeight="1">
      <c r="A153" s="3"/>
      <c r="B153" s="23" t="s">
        <v>91</v>
      </c>
      <c r="E153" s="15"/>
      <c r="F153" s="15"/>
      <c r="G153" s="15"/>
      <c r="H153" s="15"/>
      <c r="I153" s="15"/>
      <c r="AB153" s="19"/>
      <c r="AC153" s="209" t="s">
        <v>228</v>
      </c>
      <c r="AD153" s="209"/>
      <c r="AE153" s="209"/>
      <c r="AF153" s="209"/>
      <c r="AG153" s="209"/>
    </row>
    <row r="154" spans="1:33" ht="14.25" customHeight="1">
      <c r="A154" s="150" t="s">
        <v>11</v>
      </c>
      <c r="B154" s="151"/>
      <c r="C154" s="151"/>
      <c r="D154" s="151"/>
      <c r="E154" s="151"/>
      <c r="F154" s="151"/>
      <c r="G154" s="152"/>
      <c r="H154" s="145" t="s">
        <v>251</v>
      </c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 t="s">
        <v>252</v>
      </c>
      <c r="V154" s="145"/>
      <c r="W154" s="145"/>
      <c r="X154" s="145"/>
      <c r="Y154" s="145"/>
      <c r="Z154" s="145"/>
      <c r="AA154" s="145"/>
      <c r="AB154" s="145"/>
      <c r="AC154" s="145"/>
      <c r="AD154" s="145"/>
      <c r="AE154" s="145"/>
      <c r="AF154" s="145"/>
      <c r="AG154" s="145"/>
    </row>
    <row r="155" spans="1:33" ht="14.25" customHeight="1">
      <c r="A155" s="180" t="s">
        <v>282</v>
      </c>
      <c r="B155" s="181"/>
      <c r="C155" s="181"/>
      <c r="D155" s="181"/>
      <c r="E155" s="181"/>
      <c r="F155" s="181"/>
      <c r="G155" s="182"/>
      <c r="H155" s="145" t="s">
        <v>253</v>
      </c>
      <c r="I155" s="145"/>
      <c r="J155" s="145"/>
      <c r="K155" s="145"/>
      <c r="L155" s="145"/>
      <c r="M155" s="145" t="s">
        <v>246</v>
      </c>
      <c r="N155" s="145"/>
      <c r="O155" s="145"/>
      <c r="P155" s="145"/>
      <c r="Q155" s="145" t="s">
        <v>247</v>
      </c>
      <c r="R155" s="145"/>
      <c r="S155" s="145"/>
      <c r="T155" s="145"/>
      <c r="U155" s="145" t="s">
        <v>253</v>
      </c>
      <c r="V155" s="145"/>
      <c r="W155" s="145"/>
      <c r="X155" s="145"/>
      <c r="Y155" s="145"/>
      <c r="Z155" s="145" t="s">
        <v>246</v>
      </c>
      <c r="AA155" s="145"/>
      <c r="AB155" s="145"/>
      <c r="AC155" s="145"/>
      <c r="AD155" s="145" t="s">
        <v>247</v>
      </c>
      <c r="AE155" s="145"/>
      <c r="AF155" s="145"/>
      <c r="AG155" s="145"/>
    </row>
    <row r="156" spans="1:33" ht="14.25" customHeight="1">
      <c r="A156" s="25"/>
      <c r="B156" s="104" t="s">
        <v>56</v>
      </c>
      <c r="C156" s="104"/>
      <c r="D156" s="104"/>
      <c r="E156" s="104"/>
      <c r="F156" s="104"/>
      <c r="G156" s="28"/>
      <c r="H156" s="25"/>
      <c r="I156" s="101">
        <f>SUM(L156:S156)</f>
        <v>3846</v>
      </c>
      <c r="J156" s="101"/>
      <c r="K156" s="101"/>
      <c r="L156" s="41"/>
      <c r="M156" s="101">
        <f>N157+N158+N159+N160+N161+N162+N163+N164+N165+N166+N167+N171+N172+N173+N174+N175+N176+N177+N178+N179+N180+N181+N182+N183+N184+N185+N186+N187+N188+N189+N190+N191+N192+N193+N194+N195+N196+N197+N198+N199+N200+N201+N202+N203+N204+N205+N206+N207</f>
        <v>1993</v>
      </c>
      <c r="N156" s="101"/>
      <c r="O156" s="101"/>
      <c r="P156" s="41"/>
      <c r="Q156" s="101">
        <f>R157+R158+R159+R160+R161+R162+R163+R164+R165+R166+R167+R171+R172+R173+R174+R175+R176+R177+R178+R179+R180+R181+R182+R183+R184+R185+R186+R187+R188+R189+R190+R191+R192+R193+R194+R195+R196+R197+R198+R199+R200+R201+R202+R203+R204+R205+R206+R207</f>
        <v>1853</v>
      </c>
      <c r="R156" s="101"/>
      <c r="S156" s="101"/>
      <c r="T156" s="41"/>
      <c r="U156" s="41"/>
      <c r="V156" s="101">
        <f>SUM(Y156:AF156)</f>
        <v>2637</v>
      </c>
      <c r="W156" s="101"/>
      <c r="X156" s="101"/>
      <c r="Y156" s="41"/>
      <c r="Z156" s="101">
        <f>AA157+AA158+AA159+AA160+AA161+AA162+AA163+AA164+AA165+AA166+AA167+AA171+AA172+AA173+AA174+AA175+AA176+AA177+AA178+AA179+AA180+AA181+AA182+AA183+AA184+AA185+AA186+AA187+AA188+AA189+AA190+AA191+AA192+AA193+AA194+AA195+AA196+AA197+AA198+AA199+AA200+AA201+AA202+AA203+AA204+AA205+AA206+AA207</f>
        <v>1482</v>
      </c>
      <c r="AA156" s="101"/>
      <c r="AB156" s="101"/>
      <c r="AC156" s="41"/>
      <c r="AD156" s="101">
        <f>AE157+AE158+AE159+AE160+AE161+AE162+AE163+AE164+AE165+AE166+AE167+AE171+AE172+AE173+AE174+AE175+AE176+AE177+AE178+AE179+AE180+AE181+AE182+AE183+AE184+AE185+AE186+AE187+AE188+AE189+AE190+AE191+AE192+AE193+AE194+AE195+AE196+AE197+AE198+AE199+AE200+AE201+AE202+AE203+AE204+AE205+AE206+AE207</f>
        <v>1155</v>
      </c>
      <c r="AE156" s="101"/>
      <c r="AF156" s="101"/>
      <c r="AG156" s="27"/>
    </row>
    <row r="157" spans="1:33" ht="14.25" customHeight="1">
      <c r="A157" s="22"/>
      <c r="B157" s="118" t="s">
        <v>283</v>
      </c>
      <c r="C157" s="118"/>
      <c r="D157" s="118"/>
      <c r="E157" s="118"/>
      <c r="F157" s="118"/>
      <c r="G157" s="29"/>
      <c r="H157" s="22"/>
      <c r="I157" s="117">
        <f>SUM(N157:S157)</f>
        <v>26</v>
      </c>
      <c r="J157" s="117"/>
      <c r="K157" s="117"/>
      <c r="L157" s="1"/>
      <c r="M157" s="1"/>
      <c r="N157" s="173">
        <f>'転入者数データ'!B4+'転入者数データ'!E4+'転入者数データ'!H4+'転入者数データ'!K4+'転入者数データ'!N4+'転入者数データ'!Q4+'転入者数データ'!T4+'転入者数データ'!W4+'転入者数データ'!Z4+'転入者数データ'!AC4+'転入者数データ'!AF4+'転入者数データ'!AI4</f>
        <v>15</v>
      </c>
      <c r="O157" s="173"/>
      <c r="P157" s="74"/>
      <c r="Q157" s="74"/>
      <c r="R157" s="173">
        <f>'転入者数データ'!C4+'転入者数データ'!F4+'転入者数データ'!I4+'転入者数データ'!L4+'転入者数データ'!O4+'転入者数データ'!R4+'転入者数データ'!U4+'転入者数データ'!X4+'転入者数データ'!AA4+'転入者数データ'!AD4+'転入者数データ'!AG4+'転入者数データ'!AJ4</f>
        <v>11</v>
      </c>
      <c r="S157" s="173"/>
      <c r="T157" s="1"/>
      <c r="U157" s="1"/>
      <c r="V157" s="117">
        <f>SUM(AA157:AF157)</f>
        <v>17</v>
      </c>
      <c r="W157" s="117"/>
      <c r="X157" s="117"/>
      <c r="Y157" s="1"/>
      <c r="Z157" s="1"/>
      <c r="AA157" s="117">
        <f>'転出者数データ'!B4+'転出者数データ'!E4+'転出者数データ'!H4+'転出者数データ'!K4+'転出者数データ'!N4+'転出者数データ'!Q4+'転出者数データ'!T4+'転出者数データ'!W4+'転出者数データ'!Z4+'転出者数データ'!AC4+'転出者数データ'!AF4+'転出者数データ'!AI4</f>
        <v>7</v>
      </c>
      <c r="AB157" s="117"/>
      <c r="AC157" s="1"/>
      <c r="AD157" s="1"/>
      <c r="AE157" s="117">
        <f>'転出者数データ'!C4+'転出者数データ'!F4+'転出者数データ'!I4+'転出者数データ'!L4+'転出者数データ'!O4+'転出者数データ'!R4+'転出者数データ'!U4+'転出者数データ'!X4+'転出者数データ'!AA4+'転出者数データ'!AD4+'転出者数データ'!AG4+'転出者数データ'!AJ4</f>
        <v>10</v>
      </c>
      <c r="AF157" s="117"/>
      <c r="AG157" s="39"/>
    </row>
    <row r="158" spans="1:33" ht="14.25" customHeight="1">
      <c r="A158" s="22"/>
      <c r="B158" s="118" t="s">
        <v>153</v>
      </c>
      <c r="C158" s="118"/>
      <c r="D158" s="118"/>
      <c r="E158" s="118"/>
      <c r="F158" s="118"/>
      <c r="G158" s="29"/>
      <c r="H158" s="22"/>
      <c r="I158" s="117">
        <f aca="true" t="shared" si="14" ref="I158:I167">SUM(N158:S158)</f>
        <v>4</v>
      </c>
      <c r="J158" s="117"/>
      <c r="K158" s="117"/>
      <c r="L158" s="1"/>
      <c r="M158" s="1"/>
      <c r="N158" s="173">
        <f>'転入者数データ'!B5+'転入者数データ'!E5+'転入者数データ'!H5+'転入者数データ'!K5+'転入者数データ'!N5+'転入者数データ'!Q5+'転入者数データ'!T5+'転入者数データ'!W5+'転入者数データ'!Z5+'転入者数データ'!AC5+'転入者数データ'!AF5+'転入者数データ'!AI5</f>
        <v>1</v>
      </c>
      <c r="O158" s="173"/>
      <c r="P158" s="74"/>
      <c r="Q158" s="74"/>
      <c r="R158" s="173">
        <f>'転入者数データ'!C5+'転入者数データ'!F5+'転入者数データ'!I5+'転入者数データ'!L5+'転入者数データ'!O5+'転入者数データ'!R5+'転入者数データ'!U5+'転入者数データ'!X5+'転入者数データ'!AA5+'転入者数データ'!AD5+'転入者数データ'!AG5+'転入者数データ'!AJ5</f>
        <v>3</v>
      </c>
      <c r="S158" s="173"/>
      <c r="T158" s="1"/>
      <c r="U158" s="1"/>
      <c r="V158" s="117">
        <f>SUM(AA158:AF158)</f>
        <v>2</v>
      </c>
      <c r="W158" s="117"/>
      <c r="X158" s="117"/>
      <c r="Y158" s="1"/>
      <c r="Z158" s="1"/>
      <c r="AA158" s="117">
        <f>'転出者数データ'!B5+'転出者数データ'!E5+'転出者数データ'!H5+'転出者数データ'!K5+'転出者数データ'!N5+'転出者数データ'!Q5+'転出者数データ'!T5+'転出者数データ'!W5+'転出者数データ'!Z5+'転出者数データ'!AC5+'転出者数データ'!AF5+'転出者数データ'!AI5</f>
        <v>1</v>
      </c>
      <c r="AB158" s="117"/>
      <c r="AC158" s="1"/>
      <c r="AD158" s="1"/>
      <c r="AE158" s="117">
        <f>'転出者数データ'!C5+'転出者数データ'!F5+'転出者数データ'!I5+'転出者数データ'!L5+'転出者数データ'!O5+'転出者数データ'!R5+'転出者数データ'!U5+'転出者数データ'!X5+'転出者数データ'!AA5+'転出者数データ'!AD5+'転出者数データ'!AG5+'転出者数データ'!AJ5</f>
        <v>1</v>
      </c>
      <c r="AF158" s="117"/>
      <c r="AG158" s="39"/>
    </row>
    <row r="159" spans="1:33" ht="14.25" customHeight="1">
      <c r="A159" s="22"/>
      <c r="B159" s="118" t="s">
        <v>286</v>
      </c>
      <c r="C159" s="118"/>
      <c r="D159" s="118"/>
      <c r="E159" s="118"/>
      <c r="F159" s="118"/>
      <c r="G159" s="29"/>
      <c r="H159" s="22"/>
      <c r="I159" s="117">
        <f t="shared" si="14"/>
        <v>8</v>
      </c>
      <c r="J159" s="117"/>
      <c r="K159" s="117"/>
      <c r="L159" s="1"/>
      <c r="M159" s="1"/>
      <c r="N159" s="173">
        <f>'転入者数データ'!B6+'転入者数データ'!E6+'転入者数データ'!H6+'転入者数データ'!K6+'転入者数データ'!N6+'転入者数データ'!Q6+'転入者数データ'!T6+'転入者数データ'!W6+'転入者数データ'!Z6+'転入者数データ'!AC6+'転入者数データ'!AF6+'転入者数データ'!AI6</f>
        <v>7</v>
      </c>
      <c r="O159" s="173"/>
      <c r="P159" s="74"/>
      <c r="Q159" s="74"/>
      <c r="R159" s="173">
        <f>'転入者数データ'!C6+'転入者数データ'!F6+'転入者数データ'!I6+'転入者数データ'!L6+'転入者数データ'!O6+'転入者数データ'!R6+'転入者数データ'!U6+'転入者数データ'!X6+'転入者数データ'!AA6+'転入者数データ'!AD6+'転入者数データ'!AG6+'転入者数データ'!AJ6</f>
        <v>1</v>
      </c>
      <c r="S159" s="173"/>
      <c r="T159" s="1"/>
      <c r="U159" s="1"/>
      <c r="V159" s="117">
        <f>SUM(AA159:AF159)</f>
        <v>6</v>
      </c>
      <c r="W159" s="117"/>
      <c r="X159" s="117"/>
      <c r="Y159" s="1"/>
      <c r="Z159" s="1"/>
      <c r="AA159" s="117">
        <f>'転出者数データ'!B6+'転出者数データ'!E6+'転出者数データ'!H6+'転出者数データ'!K6+'転出者数データ'!N6+'転出者数データ'!Q6+'転出者数データ'!T6+'転出者数データ'!W6+'転出者数データ'!Z6+'転出者数データ'!AC6+'転出者数データ'!AF6+'転出者数データ'!AI6</f>
        <v>3</v>
      </c>
      <c r="AB159" s="117"/>
      <c r="AC159" s="1"/>
      <c r="AD159" s="1"/>
      <c r="AE159" s="117">
        <f>'転出者数データ'!C6+'転出者数データ'!F6+'転出者数データ'!I6+'転出者数データ'!L6+'転出者数データ'!O6+'転出者数データ'!R6+'転出者数データ'!U6+'転出者数データ'!X6+'転出者数データ'!AA6+'転出者数データ'!AD6+'転出者数データ'!AG6+'転出者数データ'!AJ6</f>
        <v>3</v>
      </c>
      <c r="AF159" s="117"/>
      <c r="AG159" s="39"/>
    </row>
    <row r="160" spans="1:33" ht="14.25" customHeight="1">
      <c r="A160" s="22"/>
      <c r="B160" s="118" t="s">
        <v>287</v>
      </c>
      <c r="C160" s="118"/>
      <c r="D160" s="118"/>
      <c r="E160" s="118"/>
      <c r="F160" s="118"/>
      <c r="G160" s="29"/>
      <c r="H160" s="22"/>
      <c r="I160" s="117">
        <f t="shared" si="14"/>
        <v>9</v>
      </c>
      <c r="J160" s="117"/>
      <c r="K160" s="117"/>
      <c r="L160" s="1"/>
      <c r="M160" s="1"/>
      <c r="N160" s="173">
        <f>'転入者数データ'!B7+'転入者数データ'!E7+'転入者数データ'!H7+'転入者数データ'!K7+'転入者数データ'!N7+'転入者数データ'!Q7+'転入者数データ'!T7+'転入者数データ'!W7+'転入者数データ'!Z7+'転入者数データ'!AC7+'転入者数データ'!AF7+'転入者数データ'!AI7</f>
        <v>5</v>
      </c>
      <c r="O160" s="173"/>
      <c r="P160" s="1"/>
      <c r="Q160" s="1"/>
      <c r="R160" s="173">
        <f>'転入者数データ'!C7+'転入者数データ'!F7+'転入者数データ'!I7+'転入者数データ'!L7+'転入者数データ'!O7+'転入者数データ'!R7+'転入者数データ'!U7+'転入者数データ'!X7+'転入者数データ'!AA7+'転入者数データ'!AD7+'転入者数データ'!AG7+'転入者数データ'!AJ7</f>
        <v>4</v>
      </c>
      <c r="S160" s="173"/>
      <c r="T160" s="1"/>
      <c r="U160" s="1"/>
      <c r="V160" s="117">
        <f>SUM(AA160:AF160)</f>
        <v>7</v>
      </c>
      <c r="W160" s="117"/>
      <c r="X160" s="117"/>
      <c r="Y160" s="1"/>
      <c r="Z160" s="1"/>
      <c r="AA160" s="117">
        <f>'転出者数データ'!B7+'転出者数データ'!E7+'転出者数データ'!H7+'転出者数データ'!K7+'転出者数データ'!N7+'転出者数データ'!Q7+'転出者数データ'!T7+'転出者数データ'!W7+'転出者数データ'!Z7+'転出者数データ'!AC7+'転出者数データ'!AF7+'転出者数データ'!AI7</f>
        <v>5</v>
      </c>
      <c r="AB160" s="117"/>
      <c r="AC160" s="1"/>
      <c r="AD160" s="1"/>
      <c r="AE160" s="117">
        <f>'転出者数データ'!C7+'転出者数データ'!F7+'転出者数データ'!I7+'転出者数データ'!L7+'転出者数データ'!O7+'転出者数データ'!R7+'転出者数データ'!U7+'転出者数データ'!X7+'転出者数データ'!AA7+'転出者数データ'!AD7+'転出者数データ'!AG7+'転出者数データ'!AJ7</f>
        <v>2</v>
      </c>
      <c r="AF160" s="117"/>
      <c r="AG160" s="39"/>
    </row>
    <row r="161" spans="1:33" ht="14.25" customHeight="1">
      <c r="A161" s="22"/>
      <c r="B161" s="118" t="s">
        <v>12</v>
      </c>
      <c r="C161" s="118"/>
      <c r="D161" s="118"/>
      <c r="E161" s="118"/>
      <c r="F161" s="118"/>
      <c r="G161" s="29"/>
      <c r="H161" s="22"/>
      <c r="I161" s="117">
        <f t="shared" si="14"/>
        <v>1</v>
      </c>
      <c r="J161" s="117"/>
      <c r="K161" s="117"/>
      <c r="L161" s="1"/>
      <c r="M161" s="1"/>
      <c r="N161" s="173">
        <f>'転入者数データ'!B8+'転入者数データ'!E8+'転入者数データ'!H8+'転入者数データ'!K8+'転入者数データ'!N8+'転入者数データ'!Q8+'転入者数データ'!T8+'転入者数データ'!W8+'転入者数データ'!Z8+'転入者数データ'!AC8+'転入者数データ'!AF8+'転入者数データ'!AI8</f>
        <v>1</v>
      </c>
      <c r="O161" s="173"/>
      <c r="P161" s="1"/>
      <c r="Q161" s="1"/>
      <c r="R161" s="173">
        <f>'転入者数データ'!C8+'転入者数データ'!F8+'転入者数データ'!I8+'転入者数データ'!L8+'転入者数データ'!O8+'転入者数データ'!R8+'転入者数データ'!U8+'転入者数データ'!X8+'転入者数データ'!AA8+'転入者数データ'!AD8+'転入者数データ'!AG8+'転入者数データ'!AJ8</f>
        <v>0</v>
      </c>
      <c r="S161" s="173"/>
      <c r="T161" s="1"/>
      <c r="U161" s="1"/>
      <c r="V161" s="117">
        <f>SUM(AA161:AF161)</f>
        <v>1</v>
      </c>
      <c r="W161" s="117"/>
      <c r="X161" s="117"/>
      <c r="Y161" s="1"/>
      <c r="Z161" s="1"/>
      <c r="AA161" s="117">
        <f>'転出者数データ'!B8+'転出者数データ'!E8+'転出者数データ'!H8+'転出者数データ'!K8+'転出者数データ'!N8+'転出者数データ'!Q8+'転出者数データ'!T8+'転出者数データ'!W8+'転出者数データ'!Z8+'転出者数データ'!AC8+'転出者数データ'!AF8+'転出者数データ'!AI8</f>
        <v>1</v>
      </c>
      <c r="AB161" s="117"/>
      <c r="AC161" s="1"/>
      <c r="AD161" s="1"/>
      <c r="AE161" s="117">
        <f>'転出者数データ'!C8+'転出者数データ'!F8+'転出者数データ'!I8+'転出者数データ'!L8+'転出者数データ'!O8+'転出者数データ'!R8+'転出者数データ'!U8+'転出者数データ'!X8+'転出者数データ'!AA8+'転出者数データ'!AD8+'転出者数データ'!AG8+'転出者数データ'!AJ8</f>
        <v>0</v>
      </c>
      <c r="AF161" s="117"/>
      <c r="AG161" s="39"/>
    </row>
    <row r="162" spans="1:33" ht="14.25" customHeight="1">
      <c r="A162" s="22"/>
      <c r="B162" s="118" t="s">
        <v>154</v>
      </c>
      <c r="C162" s="118"/>
      <c r="D162" s="118"/>
      <c r="E162" s="118"/>
      <c r="F162" s="118"/>
      <c r="G162" s="29"/>
      <c r="H162" s="22"/>
      <c r="I162" s="117">
        <f t="shared" si="14"/>
        <v>1</v>
      </c>
      <c r="J162" s="117"/>
      <c r="K162" s="117"/>
      <c r="L162" s="1"/>
      <c r="M162" s="1"/>
      <c r="N162" s="173">
        <f>'転入者数データ'!B9+'転入者数データ'!E9+'転入者数データ'!H9+'転入者数データ'!K9+'転入者数データ'!N9+'転入者数データ'!Q9+'転入者数データ'!T9+'転入者数データ'!W9+'転入者数データ'!Z9+'転入者数データ'!AC9+'転入者数データ'!AF9+'転入者数データ'!AI9</f>
        <v>1</v>
      </c>
      <c r="O162" s="173"/>
      <c r="P162" s="1"/>
      <c r="Q162" s="1"/>
      <c r="R162" s="173">
        <f>'転入者数データ'!C9+'転入者数データ'!F9+'転入者数データ'!I9+'転入者数データ'!L9+'転入者数データ'!O9+'転入者数データ'!R9+'転入者数データ'!U9+'転入者数データ'!X9+'転入者数データ'!AA9+'転入者数データ'!AD9+'転入者数データ'!AG9+'転入者数データ'!AJ9</f>
        <v>0</v>
      </c>
      <c r="S162" s="173"/>
      <c r="T162" s="1"/>
      <c r="U162" s="1"/>
      <c r="V162" s="117">
        <f aca="true" t="shared" si="15" ref="V162:V207">SUM(AA162:AF162)</f>
        <v>1</v>
      </c>
      <c r="W162" s="117"/>
      <c r="X162" s="117"/>
      <c r="Y162" s="1"/>
      <c r="Z162" s="1"/>
      <c r="AA162" s="117">
        <f>'転出者数データ'!B9+'転出者数データ'!E9+'転出者数データ'!H9+'転出者数データ'!K9+'転出者数データ'!N9+'転出者数データ'!Q9+'転出者数データ'!T9+'転出者数データ'!W9+'転出者数データ'!Z9+'転出者数データ'!AC9+'転出者数データ'!AF9+'転出者数データ'!AI9</f>
        <v>1</v>
      </c>
      <c r="AB162" s="117"/>
      <c r="AC162" s="1"/>
      <c r="AD162" s="1"/>
      <c r="AE162" s="117">
        <f>'転出者数データ'!C9+'転出者数データ'!F9+'転出者数データ'!I9+'転出者数データ'!L9+'転出者数データ'!O9+'転出者数データ'!R9+'転出者数データ'!U9+'転出者数データ'!X9+'転出者数データ'!AA9+'転出者数データ'!AD9+'転出者数データ'!AG9+'転出者数データ'!AJ9</f>
        <v>0</v>
      </c>
      <c r="AF162" s="117"/>
      <c r="AG162" s="39"/>
    </row>
    <row r="163" spans="1:33" ht="14.25" customHeight="1">
      <c r="A163" s="22"/>
      <c r="B163" s="118" t="s">
        <v>155</v>
      </c>
      <c r="C163" s="118"/>
      <c r="D163" s="118"/>
      <c r="E163" s="118"/>
      <c r="F163" s="118"/>
      <c r="G163" s="29"/>
      <c r="H163" s="22"/>
      <c r="I163" s="117">
        <f t="shared" si="14"/>
        <v>8</v>
      </c>
      <c r="J163" s="117"/>
      <c r="K163" s="117"/>
      <c r="L163" s="1"/>
      <c r="M163" s="1"/>
      <c r="N163" s="173">
        <f>'転入者数データ'!B10+'転入者数データ'!E10+'転入者数データ'!H10+'転入者数データ'!K10+'転入者数データ'!N10+'転入者数データ'!Q10+'転入者数データ'!T10+'転入者数データ'!W10+'転入者数データ'!Z10+'転入者数データ'!AC10+'転入者数データ'!AF10+'転入者数データ'!AI10</f>
        <v>6</v>
      </c>
      <c r="O163" s="173"/>
      <c r="P163" s="1"/>
      <c r="Q163" s="1"/>
      <c r="R163" s="173">
        <f>'転入者数データ'!C10+'転入者数データ'!F10+'転入者数データ'!I10+'転入者数データ'!L10+'転入者数データ'!O10+'転入者数データ'!R10+'転入者数データ'!U10+'転入者数データ'!X10+'転入者数データ'!AA10+'転入者数データ'!AD10+'転入者数データ'!AG10+'転入者数データ'!AJ10</f>
        <v>2</v>
      </c>
      <c r="S163" s="173"/>
      <c r="T163" s="1"/>
      <c r="U163" s="1"/>
      <c r="V163" s="117">
        <f t="shared" si="15"/>
        <v>6</v>
      </c>
      <c r="W163" s="117"/>
      <c r="X163" s="117"/>
      <c r="Y163" s="1"/>
      <c r="Z163" s="1"/>
      <c r="AA163" s="117">
        <f>'転出者数データ'!B10+'転出者数データ'!E10+'転出者数データ'!H10+'転出者数データ'!K10+'転出者数データ'!N10+'転出者数データ'!Q10+'転出者数データ'!T10+'転出者数データ'!W10+'転出者数データ'!Z10+'転出者数データ'!AC10+'転出者数データ'!AF10+'転出者数データ'!AI10</f>
        <v>3</v>
      </c>
      <c r="AB163" s="117"/>
      <c r="AC163" s="1"/>
      <c r="AD163" s="1"/>
      <c r="AE163" s="117">
        <f>'転出者数データ'!C10+'転出者数データ'!F10+'転出者数データ'!I10+'転出者数データ'!L10+'転出者数データ'!O10+'転出者数データ'!R10+'転出者数データ'!U10+'転出者数データ'!X10+'転出者数データ'!AA10+'転出者数データ'!AD10+'転出者数データ'!AG10+'転出者数データ'!AJ10</f>
        <v>3</v>
      </c>
      <c r="AF163" s="117"/>
      <c r="AG163" s="39"/>
    </row>
    <row r="164" spans="1:33" ht="14.25" customHeight="1">
      <c r="A164" s="22"/>
      <c r="B164" s="118" t="s">
        <v>156</v>
      </c>
      <c r="C164" s="118"/>
      <c r="D164" s="118"/>
      <c r="E164" s="118"/>
      <c r="F164" s="118"/>
      <c r="G164" s="29"/>
      <c r="H164" s="22"/>
      <c r="I164" s="117">
        <f t="shared" si="14"/>
        <v>14</v>
      </c>
      <c r="J164" s="117"/>
      <c r="K164" s="117"/>
      <c r="L164" s="1"/>
      <c r="M164" s="1"/>
      <c r="N164" s="173">
        <f>'転入者数データ'!B11+'転入者数データ'!E11+'転入者数データ'!H11+'転入者数データ'!K11+'転入者数データ'!N11+'転入者数データ'!Q11+'転入者数データ'!T11+'転入者数データ'!W11+'転入者数データ'!Z11+'転入者数データ'!AC11+'転入者数データ'!AF11+'転入者数データ'!AI11</f>
        <v>10</v>
      </c>
      <c r="O164" s="173"/>
      <c r="P164" s="1"/>
      <c r="Q164" s="1"/>
      <c r="R164" s="173">
        <f>'転入者数データ'!C11+'転入者数データ'!F11+'転入者数データ'!I11+'転入者数データ'!L11+'転入者数データ'!O11+'転入者数データ'!R11+'転入者数データ'!U11+'転入者数データ'!X11+'転入者数データ'!AA11+'転入者数データ'!AD11+'転入者数データ'!AG11+'転入者数データ'!AJ11</f>
        <v>4</v>
      </c>
      <c r="S164" s="173"/>
      <c r="T164" s="1"/>
      <c r="U164" s="1"/>
      <c r="V164" s="117">
        <f t="shared" si="15"/>
        <v>10</v>
      </c>
      <c r="W164" s="117"/>
      <c r="X164" s="117"/>
      <c r="Y164" s="1"/>
      <c r="Z164" s="1"/>
      <c r="AA164" s="117">
        <f>'転出者数データ'!B11+'転出者数データ'!E11+'転出者数データ'!H11+'転出者数データ'!K11+'転出者数データ'!N11+'転出者数データ'!Q11+'転出者数データ'!T11+'転出者数データ'!W11+'転出者数データ'!Z11+'転出者数データ'!AC11+'転出者数データ'!AF11+'転出者数データ'!AI11</f>
        <v>6</v>
      </c>
      <c r="AB164" s="117"/>
      <c r="AC164" s="1"/>
      <c r="AD164" s="1"/>
      <c r="AE164" s="117">
        <f>'転出者数データ'!C11+'転出者数データ'!F11+'転出者数データ'!I11+'転出者数データ'!L11+'転出者数データ'!O11+'転出者数データ'!R11+'転出者数データ'!U11+'転出者数データ'!X11+'転出者数データ'!AA11+'転出者数データ'!AD11+'転出者数データ'!AG11+'転出者数データ'!AJ11</f>
        <v>4</v>
      </c>
      <c r="AF164" s="117"/>
      <c r="AG164" s="39"/>
    </row>
    <row r="165" spans="1:33" ht="14.25" customHeight="1">
      <c r="A165" s="22"/>
      <c r="B165" s="118" t="s">
        <v>158</v>
      </c>
      <c r="C165" s="118"/>
      <c r="D165" s="118"/>
      <c r="E165" s="118"/>
      <c r="F165" s="118"/>
      <c r="G165" s="29"/>
      <c r="H165" s="22"/>
      <c r="I165" s="117">
        <f t="shared" si="14"/>
        <v>1</v>
      </c>
      <c r="J165" s="117"/>
      <c r="K165" s="117"/>
      <c r="L165" s="1"/>
      <c r="M165" s="1"/>
      <c r="N165" s="173">
        <f>'転入者数データ'!B12+'転入者数データ'!E12+'転入者数データ'!H12+'転入者数データ'!K12+'転入者数データ'!N12+'転入者数データ'!Q12+'転入者数データ'!T12+'転入者数データ'!W12+'転入者数データ'!Z12+'転入者数データ'!AC12+'転入者数データ'!AF12+'転入者数データ'!AI12</f>
        <v>1</v>
      </c>
      <c r="O165" s="173"/>
      <c r="P165" s="1"/>
      <c r="Q165" s="1"/>
      <c r="R165" s="173">
        <f>'転入者数データ'!C12+'転入者数データ'!F12+'転入者数データ'!I12+'転入者数データ'!L12+'転入者数データ'!O12+'転入者数データ'!R12+'転入者数データ'!U12+'転入者数データ'!X12+'転入者数データ'!AA12+'転入者数データ'!AD12+'転入者数データ'!AG12+'転入者数データ'!AJ12</f>
        <v>0</v>
      </c>
      <c r="S165" s="173"/>
      <c r="T165" s="1"/>
      <c r="U165" s="1"/>
      <c r="V165" s="117">
        <f t="shared" si="15"/>
        <v>8</v>
      </c>
      <c r="W165" s="117"/>
      <c r="X165" s="117"/>
      <c r="Y165" s="1"/>
      <c r="Z165" s="1"/>
      <c r="AA165" s="117">
        <f>'転出者数データ'!B12+'転出者数データ'!E12+'転出者数データ'!H12+'転出者数データ'!K12+'転出者数データ'!N12+'転出者数データ'!Q12+'転出者数データ'!T12+'転出者数データ'!W12+'転出者数データ'!Z12+'転出者数データ'!AC12+'転出者数データ'!AF12+'転出者数データ'!AI12</f>
        <v>5</v>
      </c>
      <c r="AB165" s="117"/>
      <c r="AC165" s="1"/>
      <c r="AD165" s="1"/>
      <c r="AE165" s="117">
        <f>'転出者数データ'!C12+'転出者数データ'!F12+'転出者数データ'!I12+'転出者数データ'!L12+'転出者数データ'!O12+'転出者数データ'!R12+'転出者数データ'!U12+'転出者数データ'!X12+'転出者数データ'!AA12+'転出者数データ'!AD12+'転出者数データ'!AG12+'転出者数データ'!AJ12</f>
        <v>3</v>
      </c>
      <c r="AF165" s="117"/>
      <c r="AG165" s="39"/>
    </row>
    <row r="166" spans="1:33" ht="14.25" customHeight="1">
      <c r="A166" s="22"/>
      <c r="B166" s="118" t="s">
        <v>159</v>
      </c>
      <c r="C166" s="118"/>
      <c r="D166" s="118"/>
      <c r="E166" s="118"/>
      <c r="F166" s="118"/>
      <c r="G166" s="29"/>
      <c r="H166" s="22"/>
      <c r="I166" s="117">
        <f t="shared" si="14"/>
        <v>13</v>
      </c>
      <c r="J166" s="117"/>
      <c r="K166" s="117"/>
      <c r="L166" s="1"/>
      <c r="M166" s="1"/>
      <c r="N166" s="173">
        <f>'転入者数データ'!B13+'転入者数データ'!E13+'転入者数データ'!H13+'転入者数データ'!K13+'転入者数データ'!N13+'転入者数データ'!Q13+'転入者数データ'!T13+'転入者数データ'!W13+'転入者数データ'!Z13+'転入者数データ'!AC13+'転入者数データ'!AF13+'転入者数データ'!AI13</f>
        <v>7</v>
      </c>
      <c r="O166" s="173"/>
      <c r="P166" s="1"/>
      <c r="Q166" s="1"/>
      <c r="R166" s="173">
        <f>'転入者数データ'!C13+'転入者数データ'!F13+'転入者数データ'!I13+'転入者数データ'!L13+'転入者数データ'!O13+'転入者数データ'!R13+'転入者数データ'!U13+'転入者数データ'!X13+'転入者数データ'!AA13+'転入者数データ'!AD13+'転入者数データ'!AG13+'転入者数データ'!AJ13</f>
        <v>6</v>
      </c>
      <c r="S166" s="173"/>
      <c r="T166" s="1"/>
      <c r="U166" s="1"/>
      <c r="V166" s="117">
        <f t="shared" si="15"/>
        <v>5</v>
      </c>
      <c r="W166" s="117"/>
      <c r="X166" s="117"/>
      <c r="Y166" s="1"/>
      <c r="Z166" s="1"/>
      <c r="AA166" s="117">
        <f>'転出者数データ'!B13+'転出者数データ'!E13+'転出者数データ'!H13+'転出者数データ'!K13+'転出者数データ'!N13+'転出者数データ'!Q13+'転出者数データ'!T13+'転出者数データ'!W13+'転出者数データ'!Z13+'転出者数データ'!AC13+'転出者数データ'!AF13+'転出者数データ'!AI13</f>
        <v>3</v>
      </c>
      <c r="AB166" s="117"/>
      <c r="AC166" s="1"/>
      <c r="AD166" s="1"/>
      <c r="AE166" s="117">
        <f>'転出者数データ'!C13+'転出者数データ'!F13+'転出者数データ'!I13+'転出者数データ'!L13+'転出者数データ'!O13+'転出者数データ'!R13+'転出者数データ'!U13+'転出者数データ'!X13+'転出者数データ'!AA13+'転出者数データ'!AD13+'転出者数データ'!AG13+'転出者数データ'!AJ13</f>
        <v>2</v>
      </c>
      <c r="AF166" s="117"/>
      <c r="AG166" s="39"/>
    </row>
    <row r="167" spans="1:33" ht="14.25" customHeight="1">
      <c r="A167" s="24"/>
      <c r="B167" s="186" t="s">
        <v>369</v>
      </c>
      <c r="C167" s="186"/>
      <c r="D167" s="186"/>
      <c r="E167" s="186"/>
      <c r="F167" s="186"/>
      <c r="G167" s="31"/>
      <c r="H167" s="24"/>
      <c r="I167" s="108">
        <f t="shared" si="14"/>
        <v>26</v>
      </c>
      <c r="J167" s="108"/>
      <c r="K167" s="108"/>
      <c r="L167" s="21"/>
      <c r="M167" s="21"/>
      <c r="N167" s="174">
        <f>'転入者数データ'!B14+'転入者数データ'!E14+'転入者数データ'!H14+'転入者数データ'!K14+'転入者数データ'!N14+'転入者数データ'!Q14+'転入者数データ'!T14+'転入者数データ'!W14+'転入者数データ'!Z14+'転入者数データ'!AC14+'転入者数データ'!AF14+'転入者数データ'!AI14</f>
        <v>19</v>
      </c>
      <c r="O167" s="174"/>
      <c r="P167" s="21"/>
      <c r="Q167" s="21"/>
      <c r="R167" s="174">
        <f>'転入者数データ'!C14+'転入者数データ'!F14+'転入者数データ'!I14+'転入者数データ'!L14+'転入者数データ'!O14+'転入者数データ'!R14+'転入者数データ'!U14+'転入者数データ'!X14+'転入者数データ'!AA14+'転入者数データ'!AD14+'転入者数データ'!AG14+'転入者数データ'!AJ14</f>
        <v>7</v>
      </c>
      <c r="S167" s="174"/>
      <c r="T167" s="21"/>
      <c r="U167" s="21"/>
      <c r="V167" s="108">
        <f t="shared" si="15"/>
        <v>22</v>
      </c>
      <c r="W167" s="108"/>
      <c r="X167" s="108"/>
      <c r="Y167" s="21"/>
      <c r="Z167" s="21"/>
      <c r="AA167" s="108">
        <f>'転出者数データ'!B14+'転出者数データ'!E14+'転出者数データ'!H14+'転出者数データ'!K14+'転出者数データ'!N14+'転出者数データ'!Q14+'転出者数データ'!T14+'転出者数データ'!W14+'転出者数データ'!Z14+'転出者数データ'!AC14+'転出者数データ'!AF14+'転出者数データ'!AI14</f>
        <v>13</v>
      </c>
      <c r="AB167" s="108"/>
      <c r="AC167" s="21"/>
      <c r="AD167" s="21"/>
      <c r="AE167" s="108">
        <f>'転出者数データ'!C14+'転出者数データ'!F14+'転出者数データ'!I14+'転出者数データ'!L14+'転出者数データ'!O14+'転出者数データ'!R14+'転出者数データ'!U14+'転出者数データ'!X14+'転出者数データ'!AA14+'転出者数データ'!AD14+'転出者数データ'!AG14+'転出者数データ'!AJ14</f>
        <v>9</v>
      </c>
      <c r="AF167" s="108"/>
      <c r="AG167" s="40"/>
    </row>
    <row r="168" spans="1:33" s="1" customFormat="1" ht="14.25" customHeight="1">
      <c r="A168" s="21"/>
      <c r="B168" s="21" t="s">
        <v>382</v>
      </c>
      <c r="C168" s="49"/>
      <c r="D168" s="49"/>
      <c r="E168" s="49"/>
      <c r="F168" s="49"/>
      <c r="G168" s="21"/>
      <c r="H168" s="21"/>
      <c r="I168" s="13"/>
      <c r="J168" s="13"/>
      <c r="K168" s="13"/>
      <c r="L168" s="21"/>
      <c r="M168" s="21"/>
      <c r="N168" s="13"/>
      <c r="O168" s="13"/>
      <c r="P168" s="21"/>
      <c r="Q168" s="21"/>
      <c r="R168" s="13"/>
      <c r="S168" s="13"/>
      <c r="T168" s="21"/>
      <c r="U168" s="21"/>
      <c r="V168" s="13"/>
      <c r="W168" s="13"/>
      <c r="X168" s="13"/>
      <c r="Y168" s="21"/>
      <c r="Z168" s="21"/>
      <c r="AA168" s="13"/>
      <c r="AB168" s="13"/>
      <c r="AC168" s="21"/>
      <c r="AD168" s="21"/>
      <c r="AE168" s="13"/>
      <c r="AF168" s="13"/>
      <c r="AG168" s="16"/>
    </row>
    <row r="169" spans="1:33" ht="14.25" customHeight="1">
      <c r="A169" s="223" t="s">
        <v>11</v>
      </c>
      <c r="B169" s="209"/>
      <c r="C169" s="209"/>
      <c r="D169" s="209"/>
      <c r="E169" s="209"/>
      <c r="F169" s="209"/>
      <c r="G169" s="224"/>
      <c r="H169" s="225" t="s">
        <v>251</v>
      </c>
      <c r="I169" s="225"/>
      <c r="J169" s="225"/>
      <c r="K169" s="225"/>
      <c r="L169" s="225"/>
      <c r="M169" s="225"/>
      <c r="N169" s="225"/>
      <c r="O169" s="225"/>
      <c r="P169" s="225"/>
      <c r="Q169" s="225"/>
      <c r="R169" s="225"/>
      <c r="S169" s="225"/>
      <c r="T169" s="225"/>
      <c r="U169" s="225" t="s">
        <v>130</v>
      </c>
      <c r="V169" s="225"/>
      <c r="W169" s="225"/>
      <c r="X169" s="225"/>
      <c r="Y169" s="225"/>
      <c r="Z169" s="225"/>
      <c r="AA169" s="225"/>
      <c r="AB169" s="225"/>
      <c r="AC169" s="225"/>
      <c r="AD169" s="225"/>
      <c r="AE169" s="225"/>
      <c r="AF169" s="225"/>
      <c r="AG169" s="225"/>
    </row>
    <row r="170" spans="1:33" ht="14.25" customHeight="1">
      <c r="A170" s="180" t="s">
        <v>282</v>
      </c>
      <c r="B170" s="181"/>
      <c r="C170" s="181"/>
      <c r="D170" s="181"/>
      <c r="E170" s="181"/>
      <c r="F170" s="181"/>
      <c r="G170" s="182"/>
      <c r="H170" s="145" t="s">
        <v>253</v>
      </c>
      <c r="I170" s="145"/>
      <c r="J170" s="145"/>
      <c r="K170" s="145"/>
      <c r="L170" s="145"/>
      <c r="M170" s="145" t="s">
        <v>246</v>
      </c>
      <c r="N170" s="145"/>
      <c r="O170" s="145"/>
      <c r="P170" s="145"/>
      <c r="Q170" s="145" t="s">
        <v>247</v>
      </c>
      <c r="R170" s="145"/>
      <c r="S170" s="145"/>
      <c r="T170" s="145"/>
      <c r="U170" s="145" t="s">
        <v>253</v>
      </c>
      <c r="V170" s="145"/>
      <c r="W170" s="145"/>
      <c r="X170" s="145"/>
      <c r="Y170" s="145"/>
      <c r="Z170" s="145" t="s">
        <v>244</v>
      </c>
      <c r="AA170" s="145"/>
      <c r="AB170" s="145"/>
      <c r="AC170" s="145"/>
      <c r="AD170" s="145" t="s">
        <v>247</v>
      </c>
      <c r="AE170" s="145"/>
      <c r="AF170" s="145"/>
      <c r="AG170" s="145"/>
    </row>
    <row r="171" spans="1:33" ht="14.25" customHeight="1">
      <c r="A171" s="25"/>
      <c r="B171" s="104" t="s">
        <v>148</v>
      </c>
      <c r="C171" s="104"/>
      <c r="D171" s="104"/>
      <c r="E171" s="104"/>
      <c r="F171" s="104"/>
      <c r="G171" s="28"/>
      <c r="H171" s="25"/>
      <c r="I171" s="101">
        <f aca="true" t="shared" si="16" ref="I171:I207">SUM(N171:S171)</f>
        <v>36</v>
      </c>
      <c r="J171" s="101"/>
      <c r="K171" s="101"/>
      <c r="L171" s="41"/>
      <c r="M171" s="1"/>
      <c r="N171" s="117">
        <f>'転入者数データ'!B15+'転入者数データ'!E15+'転入者数データ'!H15+'転入者数データ'!K15+'転入者数データ'!N15+'転入者数データ'!Q15+'転入者数データ'!T15+'転入者数データ'!W15+'転入者数データ'!Z15+'転入者数データ'!AC15+'転入者数データ'!AF15+'転入者数データ'!AI15</f>
        <v>18</v>
      </c>
      <c r="O171" s="117"/>
      <c r="P171" s="1"/>
      <c r="Q171" s="1"/>
      <c r="R171" s="117">
        <f>'転入者数データ'!C15+'転入者数データ'!F15+'転入者数データ'!I15+'転入者数データ'!L15+'転入者数データ'!O15+'転入者数データ'!R15+'転入者数データ'!U15+'転入者数データ'!X15+'転入者数データ'!AA15+'転入者数データ'!AD15+'転入者数データ'!AG15+'転入者数データ'!AJ15</f>
        <v>18</v>
      </c>
      <c r="S171" s="117"/>
      <c r="T171" s="1"/>
      <c r="U171" s="41"/>
      <c r="V171" s="101">
        <f t="shared" si="15"/>
        <v>50</v>
      </c>
      <c r="W171" s="101"/>
      <c r="X171" s="101"/>
      <c r="Y171" s="41"/>
      <c r="Z171" s="1"/>
      <c r="AA171" s="117">
        <f>'転出者数データ'!B15+'転出者数データ'!E15+'転出者数データ'!H15+'転出者数データ'!K15+'転出者数データ'!N15+'転出者数データ'!Q15+'転出者数データ'!T15+'転出者数データ'!W15+'転出者数データ'!Z15+'転出者数データ'!AC15+'転出者数データ'!AF15+'転出者数データ'!AI15</f>
        <v>30</v>
      </c>
      <c r="AB171" s="117"/>
      <c r="AC171" s="1"/>
      <c r="AD171" s="1"/>
      <c r="AE171" s="117">
        <f>'転出者数データ'!C15+'転出者数データ'!F15+'転出者数データ'!I15+'転出者数データ'!L15+'転出者数データ'!O15+'転出者数データ'!R15+'転出者数データ'!U15+'転出者数データ'!X15+'転出者数データ'!AA15+'転出者数データ'!AD15+'転出者数データ'!AG15+'転出者数データ'!AJ15</f>
        <v>20</v>
      </c>
      <c r="AF171" s="117"/>
      <c r="AG171" s="39"/>
    </row>
    <row r="172" spans="1:33" ht="14.25" customHeight="1">
      <c r="A172" s="22"/>
      <c r="B172" s="118" t="s">
        <v>370</v>
      </c>
      <c r="C172" s="118"/>
      <c r="D172" s="118"/>
      <c r="E172" s="118"/>
      <c r="F172" s="118"/>
      <c r="G172" s="29"/>
      <c r="H172" s="22"/>
      <c r="I172" s="117">
        <f t="shared" si="16"/>
        <v>68</v>
      </c>
      <c r="J172" s="117"/>
      <c r="K172" s="117"/>
      <c r="L172" s="1"/>
      <c r="M172" s="1"/>
      <c r="N172" s="117">
        <f>'転入者数データ'!B16+'転入者数データ'!E16+'転入者数データ'!H16+'転入者数データ'!K16+'転入者数データ'!N16+'転入者数データ'!Q16+'転入者数データ'!T16+'転入者数データ'!W16+'転入者数データ'!Z16+'転入者数データ'!AC16+'転入者数データ'!AF16+'転入者数データ'!AI16</f>
        <v>34</v>
      </c>
      <c r="O172" s="117"/>
      <c r="P172" s="1"/>
      <c r="Q172" s="1"/>
      <c r="R172" s="117">
        <f>'転入者数データ'!C16+'転入者数データ'!F16+'転入者数データ'!I16+'転入者数データ'!L16+'転入者数データ'!O16+'転入者数データ'!R16+'転入者数データ'!U16+'転入者数データ'!X16+'転入者数データ'!AA16+'転入者数データ'!AD16+'転入者数データ'!AG16+'転入者数データ'!AJ16</f>
        <v>34</v>
      </c>
      <c r="S172" s="117"/>
      <c r="T172" s="1"/>
      <c r="U172" s="1"/>
      <c r="V172" s="117">
        <f t="shared" si="15"/>
        <v>101</v>
      </c>
      <c r="W172" s="117"/>
      <c r="X172" s="117"/>
      <c r="Y172" s="1"/>
      <c r="Z172" s="1"/>
      <c r="AA172" s="117">
        <f>'転出者数データ'!B16+'転出者数データ'!E16+'転出者数データ'!H16+'転出者数データ'!K16+'転出者数データ'!N16+'転出者数データ'!Q16+'転出者数データ'!T16+'転出者数データ'!W16+'転出者数データ'!Z16+'転出者数データ'!AC16+'転出者数データ'!AF16+'転出者数データ'!AI16</f>
        <v>58</v>
      </c>
      <c r="AB172" s="117"/>
      <c r="AC172" s="1"/>
      <c r="AD172" s="1"/>
      <c r="AE172" s="117">
        <f>'転出者数データ'!C16+'転出者数データ'!F16+'転出者数データ'!I16+'転出者数データ'!L16+'転出者数データ'!O16+'転出者数データ'!R16+'転出者数データ'!U16+'転出者数データ'!X16+'転出者数データ'!AA16+'転出者数データ'!AD16+'転出者数データ'!AG16+'転出者数データ'!AJ16</f>
        <v>43</v>
      </c>
      <c r="AF172" s="117"/>
      <c r="AG172" s="39"/>
    </row>
    <row r="173" spans="1:33" ht="14.25" customHeight="1">
      <c r="A173" s="22"/>
      <c r="B173" s="118" t="s">
        <v>371</v>
      </c>
      <c r="C173" s="118"/>
      <c r="D173" s="118"/>
      <c r="E173" s="118"/>
      <c r="F173" s="118"/>
      <c r="G173" s="29"/>
      <c r="H173" s="22"/>
      <c r="I173" s="117">
        <f t="shared" si="16"/>
        <v>55</v>
      </c>
      <c r="J173" s="117"/>
      <c r="K173" s="117"/>
      <c r="L173" s="1"/>
      <c r="M173" s="1"/>
      <c r="N173" s="117">
        <f>'転入者数データ'!B17+'転入者数データ'!E17+'転入者数データ'!H17+'転入者数データ'!K17+'転入者数データ'!N17+'転入者数データ'!Q17+'転入者数データ'!T17+'転入者数データ'!W17+'転入者数データ'!Z17+'転入者数データ'!AC17+'転入者数データ'!AF17+'転入者数データ'!AI17</f>
        <v>29</v>
      </c>
      <c r="O173" s="117"/>
      <c r="P173" s="1"/>
      <c r="Q173" s="1"/>
      <c r="R173" s="117">
        <f>'転入者数データ'!C17+'転入者数データ'!F17+'転入者数データ'!I17+'転入者数データ'!L17+'転入者数データ'!O17+'転入者数データ'!R17+'転入者数データ'!U17+'転入者数データ'!X17+'転入者数データ'!AA17+'転入者数データ'!AD17+'転入者数データ'!AG17+'転入者数データ'!AJ17</f>
        <v>26</v>
      </c>
      <c r="S173" s="117"/>
      <c r="T173" s="1"/>
      <c r="U173" s="1"/>
      <c r="V173" s="117">
        <f t="shared" si="15"/>
        <v>78</v>
      </c>
      <c r="W173" s="117"/>
      <c r="X173" s="117"/>
      <c r="Y173" s="1"/>
      <c r="Z173" s="1"/>
      <c r="AA173" s="117">
        <f>'転出者数データ'!B17+'転出者数データ'!E17+'転出者数データ'!H17+'転出者数データ'!K17+'転出者数データ'!N17+'転出者数データ'!Q17+'転出者数データ'!T17+'転出者数データ'!W17+'転出者数データ'!Z17+'転出者数データ'!AC17+'転出者数データ'!AF17+'転出者数データ'!AI17</f>
        <v>46</v>
      </c>
      <c r="AB173" s="117"/>
      <c r="AC173" s="1"/>
      <c r="AD173" s="1"/>
      <c r="AE173" s="117">
        <f>'転出者数データ'!C17+'転出者数データ'!F17+'転出者数データ'!I17+'転出者数データ'!L17+'転出者数データ'!O17+'転出者数データ'!R17+'転出者数データ'!U17+'転出者数データ'!X17+'転出者数データ'!AA17+'転出者数データ'!AD17+'転出者数データ'!AG17+'転出者数データ'!AJ17</f>
        <v>32</v>
      </c>
      <c r="AF173" s="117"/>
      <c r="AG173" s="39"/>
    </row>
    <row r="174" spans="1:33" ht="14.25" customHeight="1">
      <c r="A174" s="22"/>
      <c r="B174" s="118" t="s">
        <v>138</v>
      </c>
      <c r="C174" s="118"/>
      <c r="D174" s="118"/>
      <c r="E174" s="118"/>
      <c r="F174" s="118"/>
      <c r="G174" s="29"/>
      <c r="H174" s="22"/>
      <c r="I174" s="117">
        <f t="shared" si="16"/>
        <v>10</v>
      </c>
      <c r="J174" s="117"/>
      <c r="K174" s="117"/>
      <c r="L174" s="1"/>
      <c r="M174" s="1"/>
      <c r="N174" s="117">
        <f>'転入者数データ'!B18+'転入者数データ'!E18+'転入者数データ'!H18+'転入者数データ'!K18+'転入者数データ'!N18+'転入者数データ'!Q18+'転入者数データ'!T18+'転入者数データ'!W18+'転入者数データ'!Z18+'転入者数データ'!AC18+'転入者数データ'!AF18+'転入者数データ'!AI18</f>
        <v>6</v>
      </c>
      <c r="O174" s="117"/>
      <c r="P174" s="1"/>
      <c r="Q174" s="1"/>
      <c r="R174" s="117">
        <f>'転入者数データ'!C18+'転入者数データ'!F18+'転入者数データ'!I18+'転入者数データ'!L18+'転入者数データ'!O18+'転入者数データ'!R18+'転入者数データ'!U18+'転入者数データ'!X18+'転入者数データ'!AA18+'転入者数データ'!AD18+'転入者数データ'!AG18+'転入者数データ'!AJ18</f>
        <v>4</v>
      </c>
      <c r="S174" s="117"/>
      <c r="T174" s="1"/>
      <c r="U174" s="1"/>
      <c r="V174" s="117">
        <f t="shared" si="15"/>
        <v>8</v>
      </c>
      <c r="W174" s="117"/>
      <c r="X174" s="117"/>
      <c r="Y174" s="1"/>
      <c r="Z174" s="1"/>
      <c r="AA174" s="117">
        <f>'転出者数データ'!B18+'転出者数データ'!E18+'転出者数データ'!H18+'転出者数データ'!K18+'転出者数データ'!N18+'転出者数データ'!Q18+'転出者数データ'!T18+'転出者数データ'!W18+'転出者数データ'!Z18+'転出者数データ'!AC18+'転出者数データ'!AF18+'転出者数データ'!AI18</f>
        <v>5</v>
      </c>
      <c r="AB174" s="117"/>
      <c r="AC174" s="1"/>
      <c r="AD174" s="1"/>
      <c r="AE174" s="117">
        <f>'転出者数データ'!C18+'転出者数データ'!F18+'転出者数データ'!I18+'転出者数データ'!L18+'転出者数データ'!O18+'転出者数データ'!R18+'転出者数データ'!U18+'転出者数データ'!X18+'転出者数データ'!AA18+'転出者数データ'!AD18+'転出者数データ'!AG18+'転出者数データ'!AJ18</f>
        <v>3</v>
      </c>
      <c r="AF174" s="117"/>
      <c r="AG174" s="39"/>
    </row>
    <row r="175" spans="1:33" ht="14.25" customHeight="1">
      <c r="A175" s="22"/>
      <c r="B175" s="118" t="s">
        <v>82</v>
      </c>
      <c r="C175" s="118"/>
      <c r="D175" s="118"/>
      <c r="E175" s="118"/>
      <c r="F175" s="118"/>
      <c r="G175" s="29"/>
      <c r="H175" s="22"/>
      <c r="I175" s="117">
        <f t="shared" si="16"/>
        <v>11</v>
      </c>
      <c r="J175" s="117"/>
      <c r="K175" s="117"/>
      <c r="L175" s="1"/>
      <c r="M175" s="1"/>
      <c r="N175" s="117">
        <f>'転入者数データ'!B19+'転入者数データ'!E19+'転入者数データ'!H19+'転入者数データ'!K19+'転入者数データ'!N19+'転入者数データ'!Q19+'転入者数データ'!T19+'転入者数データ'!W19+'転入者数データ'!Z19+'転入者数データ'!AC19+'転入者数データ'!AF19+'転入者数データ'!AI19</f>
        <v>10</v>
      </c>
      <c r="O175" s="117"/>
      <c r="P175" s="1"/>
      <c r="Q175" s="1"/>
      <c r="R175" s="117">
        <f>'転入者数データ'!C19+'転入者数データ'!F19+'転入者数データ'!I19+'転入者数データ'!L19+'転入者数データ'!O19+'転入者数データ'!R19+'転入者数データ'!U19+'転入者数データ'!X19+'転入者数データ'!AA19+'転入者数データ'!AD19+'転入者数データ'!AG19+'転入者数データ'!AJ19</f>
        <v>1</v>
      </c>
      <c r="S175" s="117"/>
      <c r="T175" s="1"/>
      <c r="U175" s="1"/>
      <c r="V175" s="117">
        <f t="shared" si="15"/>
        <v>10</v>
      </c>
      <c r="W175" s="117"/>
      <c r="X175" s="117"/>
      <c r="Y175" s="1"/>
      <c r="Z175" s="1"/>
      <c r="AA175" s="117">
        <f>'転出者数データ'!B19+'転出者数データ'!E19+'転出者数データ'!H19+'転出者数データ'!K19+'転出者数データ'!N19+'転出者数データ'!Q19+'転出者数データ'!T19+'転出者数データ'!W19+'転出者数データ'!Z19+'転出者数データ'!AC19+'転出者数データ'!AF19+'転出者数データ'!AI19</f>
        <v>7</v>
      </c>
      <c r="AB175" s="117"/>
      <c r="AC175" s="1"/>
      <c r="AD175" s="1"/>
      <c r="AE175" s="117">
        <f>'転出者数データ'!C19+'転出者数データ'!F19+'転出者数データ'!I19+'転出者数データ'!L19+'転出者数データ'!O19+'転出者数データ'!R19+'転出者数データ'!U19+'転出者数データ'!X19+'転出者数データ'!AA19+'転出者数データ'!AD19+'転出者数データ'!AG19+'転出者数データ'!AJ19</f>
        <v>3</v>
      </c>
      <c r="AF175" s="117"/>
      <c r="AG175" s="39"/>
    </row>
    <row r="176" spans="1:33" ht="14.25" customHeight="1">
      <c r="A176" s="22"/>
      <c r="B176" s="118" t="s">
        <v>167</v>
      </c>
      <c r="C176" s="118"/>
      <c r="D176" s="118"/>
      <c r="E176" s="118"/>
      <c r="F176" s="118"/>
      <c r="G176" s="29"/>
      <c r="H176" s="22"/>
      <c r="I176" s="117">
        <f t="shared" si="16"/>
        <v>16</v>
      </c>
      <c r="J176" s="117"/>
      <c r="K176" s="117"/>
      <c r="L176" s="1"/>
      <c r="M176" s="1"/>
      <c r="N176" s="117">
        <f>'転入者数データ'!B20+'転入者数データ'!E20+'転入者数データ'!H20+'転入者数データ'!K20+'転入者数データ'!N20+'転入者数データ'!Q20+'転入者数データ'!T20+'転入者数データ'!W20+'転入者数データ'!Z20+'転入者数データ'!AC20+'転入者数データ'!AF20+'転入者数データ'!AI20</f>
        <v>8</v>
      </c>
      <c r="O176" s="117"/>
      <c r="P176" s="1"/>
      <c r="Q176" s="1"/>
      <c r="R176" s="117">
        <f>'転入者数データ'!C20+'転入者数データ'!F20+'転入者数データ'!I20+'転入者数データ'!L20+'転入者数データ'!O20+'転入者数データ'!R20+'転入者数データ'!U20+'転入者数データ'!X20+'転入者数データ'!AA20+'転入者数データ'!AD20+'転入者数データ'!AG20+'転入者数データ'!AJ20</f>
        <v>8</v>
      </c>
      <c r="S176" s="117"/>
      <c r="T176" s="1"/>
      <c r="U176" s="1"/>
      <c r="V176" s="117">
        <f t="shared" si="15"/>
        <v>20</v>
      </c>
      <c r="W176" s="117"/>
      <c r="X176" s="117"/>
      <c r="Y176" s="1"/>
      <c r="Z176" s="1"/>
      <c r="AA176" s="117">
        <f>'転出者数データ'!B20+'転出者数データ'!E20+'転出者数データ'!H20+'転出者数データ'!K20+'転出者数データ'!N20+'転出者数データ'!Q20+'転出者数データ'!T20+'転出者数データ'!W20+'転出者数データ'!Z20+'転出者数データ'!AC20+'転出者数データ'!AF20+'転出者数データ'!AI20</f>
        <v>12</v>
      </c>
      <c r="AB176" s="117"/>
      <c r="AC176" s="1"/>
      <c r="AD176" s="1"/>
      <c r="AE176" s="117">
        <f>'転出者数データ'!C20+'転出者数データ'!F20+'転出者数データ'!I20+'転出者数データ'!L20+'転出者数データ'!O20+'転出者数データ'!R20+'転出者数データ'!U20+'転出者数データ'!X20+'転出者数データ'!AA20+'転出者数データ'!AD20+'転出者数データ'!AG20+'転出者数データ'!AJ20</f>
        <v>8</v>
      </c>
      <c r="AF176" s="117"/>
      <c r="AG176" s="39"/>
    </row>
    <row r="177" spans="1:33" ht="14.25" customHeight="1">
      <c r="A177" s="22"/>
      <c r="B177" s="118" t="s">
        <v>13</v>
      </c>
      <c r="C177" s="118"/>
      <c r="D177" s="118"/>
      <c r="E177" s="118"/>
      <c r="F177" s="118"/>
      <c r="G177" s="29"/>
      <c r="H177" s="22"/>
      <c r="I177" s="117">
        <f t="shared" si="16"/>
        <v>10</v>
      </c>
      <c r="J177" s="117"/>
      <c r="K177" s="117"/>
      <c r="L177" s="1"/>
      <c r="M177" s="1"/>
      <c r="N177" s="117">
        <f>'転入者数データ'!B21+'転入者数データ'!E21+'転入者数データ'!H21+'転入者数データ'!K21+'転入者数データ'!N21+'転入者数データ'!Q21+'転入者数データ'!T21+'転入者数データ'!W21+'転入者数データ'!Z21+'転入者数データ'!AC21+'転入者数データ'!AF21+'転入者数データ'!AI21</f>
        <v>4</v>
      </c>
      <c r="O177" s="117"/>
      <c r="P177" s="1"/>
      <c r="Q177" s="1"/>
      <c r="R177" s="117">
        <f>'転入者数データ'!C21+'転入者数データ'!F21+'転入者数データ'!I21+'転入者数データ'!L21+'転入者数データ'!O21+'転入者数データ'!R21+'転入者数データ'!U21+'転入者数データ'!X21+'転入者数データ'!AA21+'転入者数データ'!AD21+'転入者数データ'!AG21+'転入者数データ'!AJ21</f>
        <v>6</v>
      </c>
      <c r="S177" s="117"/>
      <c r="T177" s="1"/>
      <c r="U177" s="1"/>
      <c r="V177" s="117">
        <f t="shared" si="15"/>
        <v>8</v>
      </c>
      <c r="W177" s="117"/>
      <c r="X177" s="117"/>
      <c r="Y177" s="1"/>
      <c r="Z177" s="1"/>
      <c r="AA177" s="117">
        <f>'転出者数データ'!B21+'転出者数データ'!E21+'転出者数データ'!H21+'転出者数データ'!K21+'転出者数データ'!N21+'転出者数データ'!Q21+'転出者数データ'!T21+'転出者数データ'!W21+'転出者数データ'!Z21+'転出者数データ'!AC21+'転出者数データ'!AF21+'転出者数データ'!AI21</f>
        <v>6</v>
      </c>
      <c r="AB177" s="117"/>
      <c r="AC177" s="1"/>
      <c r="AD177" s="1"/>
      <c r="AE177" s="117">
        <f>'転出者数データ'!C21+'転出者数データ'!F21+'転出者数データ'!I21+'転出者数データ'!L21+'転出者数データ'!O21+'転出者数データ'!R21+'転出者数データ'!U21+'転出者数データ'!X21+'転出者数データ'!AA21+'転出者数データ'!AD21+'転出者数データ'!AG21+'転出者数データ'!AJ21</f>
        <v>2</v>
      </c>
      <c r="AF177" s="117"/>
      <c r="AG177" s="39"/>
    </row>
    <row r="178" spans="1:33" ht="14.25" customHeight="1">
      <c r="A178" s="22"/>
      <c r="B178" s="118" t="s">
        <v>168</v>
      </c>
      <c r="C178" s="118"/>
      <c r="D178" s="118"/>
      <c r="E178" s="118"/>
      <c r="F178" s="118"/>
      <c r="G178" s="29"/>
      <c r="H178" s="22"/>
      <c r="I178" s="117">
        <f t="shared" si="16"/>
        <v>2</v>
      </c>
      <c r="J178" s="117"/>
      <c r="K178" s="117"/>
      <c r="L178" s="1"/>
      <c r="M178" s="1"/>
      <c r="N178" s="117">
        <f>'転入者数データ'!B22+'転入者数データ'!E22+'転入者数データ'!H22+'転入者数データ'!K22+'転入者数データ'!N22+'転入者数データ'!Q22+'転入者数データ'!T22+'転入者数データ'!W22+'転入者数データ'!Z22+'転入者数データ'!AC22+'転入者数データ'!AF22+'転入者数データ'!AI22</f>
        <v>2</v>
      </c>
      <c r="O178" s="117"/>
      <c r="P178" s="1"/>
      <c r="Q178" s="1"/>
      <c r="R178" s="117">
        <f>'転入者数データ'!C22+'転入者数データ'!F22+'転入者数データ'!I22+'転入者数データ'!L22+'転入者数データ'!O22+'転入者数データ'!R22+'転入者数データ'!U22+'転入者数データ'!X22+'転入者数データ'!AA22+'転入者数データ'!AD22+'転入者数データ'!AG22+'転入者数データ'!AJ22</f>
        <v>0</v>
      </c>
      <c r="S178" s="117"/>
      <c r="T178" s="1"/>
      <c r="U178" s="1"/>
      <c r="V178" s="117">
        <f t="shared" si="15"/>
        <v>2</v>
      </c>
      <c r="W178" s="117"/>
      <c r="X178" s="117"/>
      <c r="Y178" s="1"/>
      <c r="Z178" s="1"/>
      <c r="AA178" s="117">
        <f>'転出者数データ'!B22+'転出者数データ'!E22+'転出者数データ'!H22+'転出者数データ'!K22+'転出者数データ'!N22+'転出者数データ'!Q22+'転出者数データ'!T22+'転出者数データ'!W22+'転出者数データ'!Z22+'転出者数データ'!AC22+'転出者数データ'!AF22+'転出者数データ'!AI22</f>
        <v>2</v>
      </c>
      <c r="AB178" s="117"/>
      <c r="AC178" s="1"/>
      <c r="AD178" s="1"/>
      <c r="AE178" s="117">
        <f>'転出者数データ'!C22+'転出者数データ'!F22+'転出者数データ'!I22+'転出者数データ'!L22+'転出者数データ'!O22+'転出者数データ'!R22+'転出者数データ'!U22+'転出者数データ'!X22+'転出者数データ'!AA22+'転出者数データ'!AD22+'転出者数データ'!AG22+'転出者数データ'!AJ22</f>
        <v>0</v>
      </c>
      <c r="AF178" s="117"/>
      <c r="AG178" s="39"/>
    </row>
    <row r="179" spans="1:33" ht="14.25" customHeight="1">
      <c r="A179" s="22"/>
      <c r="B179" s="118" t="s">
        <v>83</v>
      </c>
      <c r="C179" s="118"/>
      <c r="D179" s="118"/>
      <c r="E179" s="118"/>
      <c r="F179" s="118"/>
      <c r="G179" s="29"/>
      <c r="H179" s="22"/>
      <c r="I179" s="117">
        <f t="shared" si="16"/>
        <v>10</v>
      </c>
      <c r="J179" s="117"/>
      <c r="K179" s="117"/>
      <c r="L179" s="1"/>
      <c r="M179" s="1"/>
      <c r="N179" s="117">
        <f>'転入者数データ'!B23+'転入者数データ'!E23+'転入者数データ'!H23+'転入者数データ'!K23+'転入者数データ'!N23+'転入者数データ'!Q23+'転入者数データ'!T23+'転入者数データ'!W23+'転入者数データ'!Z23+'転入者数データ'!AC23+'転入者数データ'!AF23+'転入者数データ'!AI23</f>
        <v>4</v>
      </c>
      <c r="O179" s="117"/>
      <c r="P179" s="1"/>
      <c r="Q179" s="1"/>
      <c r="R179" s="117">
        <f>'転入者数データ'!C23+'転入者数データ'!F23+'転入者数データ'!I23+'転入者数データ'!L23+'転入者数データ'!O23+'転入者数データ'!R23+'転入者数データ'!U23+'転入者数データ'!X23+'転入者数データ'!AA23+'転入者数データ'!AD23+'転入者数データ'!AG23+'転入者数データ'!AJ23</f>
        <v>6</v>
      </c>
      <c r="S179" s="117"/>
      <c r="T179" s="1"/>
      <c r="U179" s="1"/>
      <c r="V179" s="117">
        <f t="shared" si="15"/>
        <v>4</v>
      </c>
      <c r="W179" s="117"/>
      <c r="X179" s="117"/>
      <c r="Y179" s="1"/>
      <c r="Z179" s="1"/>
      <c r="AA179" s="117">
        <f>'転出者数データ'!B23+'転出者数データ'!E23+'転出者数データ'!H23+'転出者数データ'!K23+'転出者数データ'!N23+'転出者数データ'!Q23+'転出者数データ'!T23+'転出者数データ'!W23+'転出者数データ'!Z23+'転出者数データ'!AC23+'転出者数データ'!AF23+'転出者数データ'!AI23</f>
        <v>1</v>
      </c>
      <c r="AB179" s="117"/>
      <c r="AC179" s="1"/>
      <c r="AD179" s="1"/>
      <c r="AE179" s="117">
        <f>'転出者数データ'!C23+'転出者数データ'!F23+'転出者数データ'!I23+'転出者数データ'!L23+'転出者数データ'!O23+'転出者数データ'!R23+'転出者数データ'!U23+'転出者数データ'!X23+'転出者数データ'!AA23+'転出者数データ'!AD23+'転出者数データ'!AG23+'転出者数データ'!AJ23</f>
        <v>3</v>
      </c>
      <c r="AF179" s="117"/>
      <c r="AG179" s="39"/>
    </row>
    <row r="180" spans="1:33" ht="14.25" customHeight="1">
      <c r="A180" s="22"/>
      <c r="B180" s="118" t="s">
        <v>59</v>
      </c>
      <c r="C180" s="118"/>
      <c r="D180" s="118"/>
      <c r="E180" s="118"/>
      <c r="F180" s="118"/>
      <c r="G180" s="29"/>
      <c r="H180" s="22"/>
      <c r="I180" s="117">
        <f t="shared" si="16"/>
        <v>22</v>
      </c>
      <c r="J180" s="117"/>
      <c r="K180" s="117"/>
      <c r="L180" s="1"/>
      <c r="M180" s="1"/>
      <c r="N180" s="117">
        <f>'転入者数データ'!B24+'転入者数データ'!E24+'転入者数データ'!H24+'転入者数データ'!K24+'転入者数データ'!N24+'転入者数データ'!Q24+'転入者数データ'!T24+'転入者数データ'!W24+'転入者数データ'!Z24+'転入者数データ'!AC24+'転入者数データ'!AF24+'転入者数データ'!AI24</f>
        <v>14</v>
      </c>
      <c r="O180" s="117"/>
      <c r="P180" s="1"/>
      <c r="Q180" s="1"/>
      <c r="R180" s="117">
        <f>'転入者数データ'!C24+'転入者数データ'!F24+'転入者数データ'!I24+'転入者数データ'!L24+'転入者数データ'!O24+'転入者数データ'!R24+'転入者数データ'!U24+'転入者数データ'!X24+'転入者数データ'!AA24+'転入者数データ'!AD24+'転入者数データ'!AG24+'転入者数データ'!AJ24</f>
        <v>8</v>
      </c>
      <c r="S180" s="117"/>
      <c r="T180" s="1"/>
      <c r="U180" s="1"/>
      <c r="V180" s="117">
        <f t="shared" si="15"/>
        <v>15</v>
      </c>
      <c r="W180" s="117"/>
      <c r="X180" s="117"/>
      <c r="Y180" s="1"/>
      <c r="Z180" s="1"/>
      <c r="AA180" s="117">
        <f>'転出者数データ'!B24+'転出者数データ'!E24+'転出者数データ'!H24+'転出者数データ'!K24+'転出者数データ'!N24+'転出者数データ'!Q24+'転出者数データ'!T24+'転出者数データ'!W24+'転出者数データ'!Z24+'転出者数データ'!AC24+'転出者数データ'!AF24+'転出者数データ'!AI24</f>
        <v>10</v>
      </c>
      <c r="AB180" s="117"/>
      <c r="AC180" s="1"/>
      <c r="AD180" s="1"/>
      <c r="AE180" s="117">
        <f>'転出者数データ'!C24+'転出者数データ'!F24+'転出者数データ'!I24+'転出者数データ'!L24+'転出者数データ'!O24+'転出者数データ'!R24+'転出者数データ'!U24+'転出者数データ'!X24+'転出者数データ'!AA24+'転出者数データ'!AD24+'転出者数データ'!AG24+'転出者数データ'!AJ24</f>
        <v>5</v>
      </c>
      <c r="AF180" s="117"/>
      <c r="AG180" s="39"/>
    </row>
    <row r="181" spans="1:33" ht="14.25" customHeight="1">
      <c r="A181" s="22"/>
      <c r="B181" s="118" t="s">
        <v>169</v>
      </c>
      <c r="C181" s="118"/>
      <c r="D181" s="118"/>
      <c r="E181" s="118"/>
      <c r="F181" s="118"/>
      <c r="G181" s="29"/>
      <c r="H181" s="22"/>
      <c r="I181" s="117">
        <f t="shared" si="16"/>
        <v>38</v>
      </c>
      <c r="J181" s="117"/>
      <c r="K181" s="117"/>
      <c r="L181" s="1"/>
      <c r="M181" s="1"/>
      <c r="N181" s="117">
        <f>'転入者数データ'!B25+'転入者数データ'!E25+'転入者数データ'!H25+'転入者数データ'!K25+'転入者数データ'!N25+'転入者数データ'!Q25+'転入者数データ'!T25+'転入者数データ'!W25+'転入者数データ'!Z25+'転入者数データ'!AC25+'転入者数データ'!AF25+'転入者数データ'!AI25</f>
        <v>16</v>
      </c>
      <c r="O181" s="117"/>
      <c r="P181" s="1"/>
      <c r="Q181" s="1"/>
      <c r="R181" s="117">
        <f>'転入者数データ'!C25+'転入者数データ'!F25+'転入者数データ'!I25+'転入者数データ'!L25+'転入者数データ'!O25+'転入者数データ'!R25+'転入者数データ'!U25+'転入者数データ'!X25+'転入者数データ'!AA25+'転入者数データ'!AD25+'転入者数データ'!AG25+'転入者数データ'!AJ25</f>
        <v>22</v>
      </c>
      <c r="S181" s="117"/>
      <c r="T181" s="1"/>
      <c r="U181" s="1"/>
      <c r="V181" s="117">
        <f t="shared" si="15"/>
        <v>28</v>
      </c>
      <c r="W181" s="117"/>
      <c r="X181" s="117"/>
      <c r="Y181" s="1"/>
      <c r="Z181" s="1"/>
      <c r="AA181" s="117">
        <f>'転出者数データ'!B25+'転出者数データ'!E25+'転出者数データ'!H25+'転出者数データ'!K25+'転出者数データ'!N25+'転出者数データ'!Q25+'転出者数データ'!T25+'転出者数データ'!W25+'転出者数データ'!Z25+'転出者数データ'!AC25+'転出者数データ'!AF25+'転出者数データ'!AI25</f>
        <v>16</v>
      </c>
      <c r="AB181" s="117"/>
      <c r="AC181" s="1"/>
      <c r="AD181" s="1"/>
      <c r="AE181" s="117">
        <f>'転出者数データ'!C25+'転出者数データ'!F25+'転出者数データ'!I25+'転出者数データ'!L25+'転出者数データ'!O25+'転出者数データ'!R25+'転出者数データ'!U25+'転出者数データ'!X25+'転出者数データ'!AA25+'転出者数データ'!AD25+'転出者数データ'!AG25+'転出者数データ'!AJ25</f>
        <v>12</v>
      </c>
      <c r="AF181" s="117"/>
      <c r="AG181" s="39"/>
    </row>
    <row r="182" spans="1:33" ht="14.25" customHeight="1">
      <c r="A182" s="22"/>
      <c r="B182" s="118" t="s">
        <v>84</v>
      </c>
      <c r="C182" s="118"/>
      <c r="D182" s="118"/>
      <c r="E182" s="118"/>
      <c r="F182" s="118"/>
      <c r="G182" s="29"/>
      <c r="H182" s="22"/>
      <c r="I182" s="117">
        <f t="shared" si="16"/>
        <v>80</v>
      </c>
      <c r="J182" s="117"/>
      <c r="K182" s="117"/>
      <c r="L182" s="1"/>
      <c r="M182" s="1"/>
      <c r="N182" s="117">
        <f>'転入者数データ'!B26+'転入者数データ'!E26+'転入者数データ'!H26+'転入者数データ'!K26+'転入者数データ'!N26+'転入者数データ'!Q26+'転入者数データ'!T26+'転入者数データ'!W26+'転入者数データ'!Z26+'転入者数データ'!AC26+'転入者数データ'!AF26+'転入者数データ'!AI26</f>
        <v>53</v>
      </c>
      <c r="O182" s="117"/>
      <c r="P182" s="1"/>
      <c r="Q182" s="1"/>
      <c r="R182" s="117">
        <f>'転入者数データ'!C26+'転入者数データ'!F26+'転入者数データ'!I26+'転入者数データ'!L26+'転入者数データ'!O26+'転入者数データ'!R26+'転入者数データ'!U26+'転入者数データ'!X26+'転入者数データ'!AA26+'転入者数データ'!AD26+'転入者数データ'!AG26+'転入者数データ'!AJ26</f>
        <v>27</v>
      </c>
      <c r="S182" s="117"/>
      <c r="T182" s="1"/>
      <c r="U182" s="1"/>
      <c r="V182" s="117">
        <f t="shared" si="15"/>
        <v>85</v>
      </c>
      <c r="W182" s="117"/>
      <c r="X182" s="117"/>
      <c r="Y182" s="1"/>
      <c r="Z182" s="1"/>
      <c r="AA182" s="117">
        <f>'転出者数データ'!B26+'転出者数データ'!E26+'転出者数データ'!H26+'転出者数データ'!K26+'転出者数データ'!N26+'転出者数データ'!Q26+'転出者数データ'!T26+'転出者数データ'!W26+'転出者数データ'!Z26+'転出者数データ'!AC26+'転出者数データ'!AF26+'転出者数データ'!AI26</f>
        <v>61</v>
      </c>
      <c r="AB182" s="117"/>
      <c r="AC182" s="1"/>
      <c r="AD182" s="1"/>
      <c r="AE182" s="117">
        <f>'転出者数データ'!C26+'転出者数データ'!F26+'転出者数データ'!I26+'転出者数データ'!L26+'転出者数データ'!O26+'転出者数データ'!R26+'転出者数データ'!U26+'転出者数データ'!X26+'転出者数データ'!AA26+'転出者数データ'!AD26+'転出者数データ'!AG26+'転出者数データ'!AJ26</f>
        <v>24</v>
      </c>
      <c r="AF182" s="117"/>
      <c r="AG182" s="39"/>
    </row>
    <row r="183" spans="1:33" ht="14.25" customHeight="1">
      <c r="A183" s="22"/>
      <c r="B183" s="118" t="s">
        <v>60</v>
      </c>
      <c r="C183" s="118"/>
      <c r="D183" s="118"/>
      <c r="E183" s="118"/>
      <c r="F183" s="118"/>
      <c r="G183" s="29"/>
      <c r="H183" s="22"/>
      <c r="I183" s="117">
        <f t="shared" si="16"/>
        <v>24</v>
      </c>
      <c r="J183" s="117"/>
      <c r="K183" s="117"/>
      <c r="L183" s="1"/>
      <c r="M183" s="1"/>
      <c r="N183" s="117">
        <f>'転入者数データ'!B27+'転入者数データ'!E27+'転入者数データ'!H27+'転入者数データ'!K27+'転入者数データ'!N27+'転入者数データ'!Q27+'転入者数データ'!T27+'転入者数データ'!W27+'転入者数データ'!Z27+'転入者数データ'!AC27+'転入者数データ'!AF27+'転入者数データ'!AI27</f>
        <v>14</v>
      </c>
      <c r="O183" s="117"/>
      <c r="P183" s="1"/>
      <c r="Q183" s="1"/>
      <c r="R183" s="117">
        <f>'転入者数データ'!C27+'転入者数データ'!F27+'転入者数データ'!I27+'転入者数データ'!L27+'転入者数データ'!O27+'転入者数データ'!R27+'転入者数データ'!U27+'転入者数データ'!X27+'転入者数データ'!AA27+'転入者数データ'!AD27+'転入者数データ'!AG27+'転入者数データ'!AJ27</f>
        <v>10</v>
      </c>
      <c r="S183" s="117"/>
      <c r="T183" s="1"/>
      <c r="U183" s="1"/>
      <c r="V183" s="117">
        <f t="shared" si="15"/>
        <v>34</v>
      </c>
      <c r="W183" s="117"/>
      <c r="X183" s="117"/>
      <c r="Y183" s="1"/>
      <c r="Z183" s="1"/>
      <c r="AA183" s="117">
        <f>'転出者数データ'!B27+'転出者数データ'!E27+'転出者数データ'!H27+'転出者数データ'!K27+'転出者数データ'!N27+'転出者数データ'!Q27+'転出者数データ'!T27+'転出者数データ'!W27+'転出者数データ'!Z27+'転出者数データ'!AC27+'転出者数データ'!AF27+'転出者数データ'!AI27</f>
        <v>23</v>
      </c>
      <c r="AB183" s="117"/>
      <c r="AC183" s="1"/>
      <c r="AD183" s="1"/>
      <c r="AE183" s="117">
        <f>'転出者数データ'!C27+'転出者数データ'!F27+'転出者数データ'!I27+'転出者数データ'!L27+'転出者数データ'!O27+'転出者数データ'!R27+'転出者数データ'!U27+'転出者数データ'!X27+'転出者数データ'!AA27+'転出者数データ'!AD27+'転出者数データ'!AG27+'転出者数データ'!AJ27</f>
        <v>11</v>
      </c>
      <c r="AF183" s="117"/>
      <c r="AG183" s="39"/>
    </row>
    <row r="184" spans="1:33" ht="14.25" customHeight="1">
      <c r="A184" s="22"/>
      <c r="B184" s="118" t="s">
        <v>61</v>
      </c>
      <c r="C184" s="118"/>
      <c r="D184" s="118"/>
      <c r="E184" s="118"/>
      <c r="F184" s="118"/>
      <c r="G184" s="29"/>
      <c r="H184" s="22"/>
      <c r="I184" s="117">
        <f t="shared" si="16"/>
        <v>76</v>
      </c>
      <c r="J184" s="117"/>
      <c r="K184" s="117"/>
      <c r="L184" s="1"/>
      <c r="M184" s="1"/>
      <c r="N184" s="117">
        <f>'転入者数データ'!B28+'転入者数データ'!E28+'転入者数データ'!H28+'転入者数データ'!K28+'転入者数データ'!N28+'転入者数データ'!Q28+'転入者数データ'!T28+'転入者数データ'!W28+'転入者数データ'!Z28+'転入者数データ'!AC28+'転入者数データ'!AF28+'転入者数データ'!AI28</f>
        <v>35</v>
      </c>
      <c r="O184" s="117"/>
      <c r="P184" s="1"/>
      <c r="Q184" s="1"/>
      <c r="R184" s="117">
        <f>'転入者数データ'!C28+'転入者数データ'!F28+'転入者数データ'!I28+'転入者数データ'!L28+'転入者数データ'!O28+'転入者数データ'!R28+'転入者数データ'!U28+'転入者数データ'!X28+'転入者数データ'!AA28+'転入者数データ'!AD28+'転入者数データ'!AG28+'転入者数データ'!AJ28</f>
        <v>41</v>
      </c>
      <c r="S184" s="117"/>
      <c r="T184" s="1"/>
      <c r="U184" s="1"/>
      <c r="V184" s="117">
        <f t="shared" si="15"/>
        <v>117</v>
      </c>
      <c r="W184" s="117"/>
      <c r="X184" s="117"/>
      <c r="Y184" s="1"/>
      <c r="Z184" s="1"/>
      <c r="AA184" s="117">
        <f>'転出者数データ'!B28+'転出者数データ'!E28+'転出者数データ'!H28+'転出者数データ'!K28+'転出者数データ'!N28+'転出者数データ'!Q28+'転出者数データ'!T28+'転出者数データ'!W28+'転出者数データ'!Z28+'転出者数データ'!AC28+'転出者数データ'!AF28+'転出者数データ'!AI28</f>
        <v>72</v>
      </c>
      <c r="AB184" s="117"/>
      <c r="AC184" s="1"/>
      <c r="AD184" s="1"/>
      <c r="AE184" s="117">
        <f>'転出者数データ'!C28+'転出者数データ'!F28+'転出者数データ'!I28+'転出者数データ'!L28+'転出者数データ'!O28+'転出者数データ'!R28+'転出者数データ'!U28+'転出者数データ'!X28+'転出者数データ'!AA28+'転出者数データ'!AD28+'転出者数データ'!AG28+'転出者数データ'!AJ28</f>
        <v>45</v>
      </c>
      <c r="AF184" s="117"/>
      <c r="AG184" s="39"/>
    </row>
    <row r="185" spans="1:33" ht="14.25" customHeight="1">
      <c r="A185" s="22"/>
      <c r="B185" s="118" t="s">
        <v>170</v>
      </c>
      <c r="C185" s="118"/>
      <c r="D185" s="118"/>
      <c r="E185" s="118"/>
      <c r="F185" s="118"/>
      <c r="G185" s="29"/>
      <c r="H185" s="22"/>
      <c r="I185" s="117">
        <f t="shared" si="16"/>
        <v>1259</v>
      </c>
      <c r="J185" s="117"/>
      <c r="K185" s="117"/>
      <c r="L185" s="1"/>
      <c r="M185" s="1"/>
      <c r="N185" s="117">
        <f>'転入者数データ'!B29+'転入者数データ'!E29+'転入者数データ'!H29+'転入者数データ'!K29+'転入者数データ'!N29+'転入者数データ'!Q29+'転入者数データ'!T29+'転入者数データ'!W29+'転入者数データ'!Z29+'転入者数データ'!AC29+'転入者数データ'!AF29+'転入者数データ'!AI29</f>
        <v>627</v>
      </c>
      <c r="O185" s="117"/>
      <c r="P185" s="1"/>
      <c r="Q185" s="1"/>
      <c r="R185" s="117">
        <f>'転入者数データ'!C29+'転入者数データ'!F29+'転入者数データ'!I29+'転入者数データ'!L29+'転入者数データ'!O29+'転入者数データ'!R29+'転入者数データ'!U29+'転入者数データ'!X29+'転入者数データ'!AA29+'転入者数データ'!AD29+'転入者数データ'!AG29+'転入者数データ'!AJ29</f>
        <v>632</v>
      </c>
      <c r="S185" s="117"/>
      <c r="T185" s="1"/>
      <c r="U185" s="1"/>
      <c r="V185" s="117">
        <f t="shared" si="15"/>
        <v>995</v>
      </c>
      <c r="W185" s="117"/>
      <c r="X185" s="117"/>
      <c r="Y185" s="1"/>
      <c r="Z185" s="1"/>
      <c r="AA185" s="117">
        <f>'転出者数データ'!B29+'転出者数データ'!E29+'転出者数データ'!H29+'転出者数データ'!K29+'転出者数データ'!N29+'転出者数データ'!Q29+'転出者数データ'!T29+'転出者数データ'!W29+'転出者数データ'!Z29+'転出者数データ'!AC29+'転出者数データ'!AF29+'転出者数データ'!AI29</f>
        <v>546</v>
      </c>
      <c r="AB185" s="117"/>
      <c r="AC185" s="1"/>
      <c r="AD185" s="1"/>
      <c r="AE185" s="117">
        <f>'転出者数データ'!C29+'転出者数データ'!F29+'転出者数データ'!I29+'転出者数データ'!L29+'転出者数データ'!O29+'転出者数データ'!R29+'転出者数データ'!U29+'転出者数データ'!X29+'転出者数データ'!AA29+'転出者数データ'!AD29+'転出者数データ'!AG29+'転出者数データ'!AJ29</f>
        <v>449</v>
      </c>
      <c r="AF185" s="117"/>
      <c r="AG185" s="39"/>
    </row>
    <row r="186" spans="1:33" ht="14.25" customHeight="1">
      <c r="A186" s="22"/>
      <c r="B186" s="118" t="s">
        <v>171</v>
      </c>
      <c r="C186" s="118"/>
      <c r="D186" s="118"/>
      <c r="E186" s="118"/>
      <c r="F186" s="118"/>
      <c r="G186" s="29"/>
      <c r="H186" s="22"/>
      <c r="I186" s="117">
        <f t="shared" si="16"/>
        <v>1257</v>
      </c>
      <c r="J186" s="117"/>
      <c r="K186" s="117"/>
      <c r="L186" s="1"/>
      <c r="M186" s="1"/>
      <c r="N186" s="117">
        <f>'転入者数データ'!B30+'転入者数データ'!E30+'転入者数データ'!H30+'転入者数データ'!K30+'転入者数データ'!N30+'転入者数データ'!Q30+'転入者数データ'!T30+'転入者数データ'!W30+'転入者数データ'!Z30+'転入者数データ'!AC30+'転入者数データ'!AF30+'転入者数データ'!AI30</f>
        <v>620</v>
      </c>
      <c r="O186" s="117"/>
      <c r="P186" s="1"/>
      <c r="Q186" s="1"/>
      <c r="R186" s="117">
        <f>'転入者数データ'!C30+'転入者数データ'!F30+'転入者数データ'!I30+'転入者数データ'!L30+'転入者数データ'!O30+'転入者数データ'!R30+'転入者数データ'!U30+'転入者数データ'!X30+'転入者数データ'!AA30+'転入者数データ'!AD30+'転入者数データ'!AG30+'転入者数データ'!AJ30</f>
        <v>637</v>
      </c>
      <c r="S186" s="117"/>
      <c r="T186" s="1"/>
      <c r="U186" s="1"/>
      <c r="V186" s="117">
        <f t="shared" si="15"/>
        <v>474</v>
      </c>
      <c r="W186" s="117"/>
      <c r="X186" s="117"/>
      <c r="Y186" s="1"/>
      <c r="Z186" s="1"/>
      <c r="AA186" s="117">
        <f>'転出者数データ'!B30+'転出者数データ'!E30+'転出者数データ'!H30+'転出者数データ'!K30+'転出者数データ'!N30+'転出者数データ'!Q30+'転出者数データ'!T30+'転出者数データ'!W30+'転出者数データ'!Z30+'転出者数データ'!AC30+'転出者数データ'!AF30+'転出者数データ'!AI30</f>
        <v>244</v>
      </c>
      <c r="AB186" s="117"/>
      <c r="AC186" s="1"/>
      <c r="AD186" s="1"/>
      <c r="AE186" s="117">
        <f>'転出者数データ'!C30+'転出者数データ'!F30+'転出者数データ'!I30+'転出者数データ'!L30+'転出者数データ'!O30+'転出者数データ'!R30+'転出者数データ'!U30+'転出者数データ'!X30+'転出者数データ'!AA30+'転出者数データ'!AD30+'転出者数データ'!AG30+'転出者数データ'!AJ30</f>
        <v>230</v>
      </c>
      <c r="AF186" s="117"/>
      <c r="AG186" s="39"/>
    </row>
    <row r="187" spans="1:33" ht="14.25" customHeight="1">
      <c r="A187" s="22"/>
      <c r="B187" s="118" t="s">
        <v>172</v>
      </c>
      <c r="C187" s="118"/>
      <c r="D187" s="118"/>
      <c r="E187" s="118"/>
      <c r="F187" s="118"/>
      <c r="G187" s="29"/>
      <c r="H187" s="22"/>
      <c r="I187" s="117">
        <f>SUM(N187:S187)</f>
        <v>159</v>
      </c>
      <c r="J187" s="117"/>
      <c r="K187" s="117"/>
      <c r="L187" s="1"/>
      <c r="M187" s="1"/>
      <c r="N187" s="117">
        <f>'転入者数データ'!B31+'転入者数データ'!E31+'転入者数データ'!H31+'転入者数データ'!K31+'転入者数データ'!N31+'転入者数データ'!Q31+'転入者数データ'!T31+'転入者数データ'!W31+'転入者数データ'!Z31+'転入者数データ'!AC31+'転入者数データ'!AF31+'転入者数データ'!AI31</f>
        <v>85</v>
      </c>
      <c r="O187" s="117"/>
      <c r="P187" s="1"/>
      <c r="Q187" s="1"/>
      <c r="R187" s="117">
        <f>'転入者数データ'!C31+'転入者数データ'!F31+'転入者数データ'!I31+'転入者数データ'!L31+'転入者数データ'!O31+'転入者数データ'!R31+'転入者数データ'!U31+'転入者数データ'!X31+'転入者数データ'!AA31+'転入者数データ'!AD31+'転入者数データ'!AG31+'転入者数データ'!AJ31</f>
        <v>74</v>
      </c>
      <c r="S187" s="117"/>
      <c r="T187" s="1"/>
      <c r="U187" s="1"/>
      <c r="V187" s="117">
        <f t="shared" si="15"/>
        <v>124</v>
      </c>
      <c r="W187" s="117"/>
      <c r="X187" s="117"/>
      <c r="Y187" s="1"/>
      <c r="Z187" s="1"/>
      <c r="AA187" s="117">
        <f>'転出者数データ'!B31+'転出者数データ'!E31+'転出者数データ'!H31+'転出者数データ'!K31+'転出者数データ'!N31+'転出者数データ'!Q31+'転出者数データ'!T31+'転出者数データ'!W31+'転出者数データ'!Z31+'転出者数データ'!AC31+'転出者数データ'!AF31+'転出者数データ'!AI31</f>
        <v>65</v>
      </c>
      <c r="AB187" s="117"/>
      <c r="AC187" s="1"/>
      <c r="AD187" s="1"/>
      <c r="AE187" s="117">
        <f>'転出者数データ'!C31+'転出者数データ'!F31+'転出者数データ'!I31+'転出者数データ'!L31+'転出者数データ'!O31+'転出者数データ'!R31+'転出者数データ'!U31+'転出者数データ'!X31+'転出者数データ'!AA31+'転出者数データ'!AD31+'転出者数データ'!AG31+'転出者数データ'!AJ31</f>
        <v>59</v>
      </c>
      <c r="AF187" s="117"/>
      <c r="AG187" s="39"/>
    </row>
    <row r="188" spans="1:33" ht="14.25" customHeight="1">
      <c r="A188" s="22"/>
      <c r="B188" s="118" t="s">
        <v>62</v>
      </c>
      <c r="C188" s="118"/>
      <c r="D188" s="118"/>
      <c r="E188" s="118"/>
      <c r="F188" s="118"/>
      <c r="G188" s="29"/>
      <c r="H188" s="22"/>
      <c r="I188" s="117">
        <f t="shared" si="16"/>
        <v>144</v>
      </c>
      <c r="J188" s="117"/>
      <c r="K188" s="117"/>
      <c r="L188" s="1"/>
      <c r="M188" s="1"/>
      <c r="N188" s="117">
        <f>'転入者数データ'!B32+'転入者数データ'!E32+'転入者数データ'!H32+'転入者数データ'!K32+'転入者数データ'!N32+'転入者数データ'!Q32+'転入者数データ'!T32+'転入者数データ'!W32+'転入者数データ'!Z32+'転入者数データ'!AC32+'転入者数データ'!AF32+'転入者数データ'!AI32</f>
        <v>63</v>
      </c>
      <c r="O188" s="117"/>
      <c r="P188" s="1"/>
      <c r="Q188" s="1"/>
      <c r="R188" s="117">
        <f>'転入者数データ'!C32+'転入者数データ'!F32+'転入者数データ'!I32+'転入者数データ'!L32+'転入者数データ'!O32+'転入者数データ'!R32+'転入者数データ'!U32+'転入者数データ'!X32+'転入者数データ'!AA32+'転入者数データ'!AD32+'転入者数データ'!AG32+'転入者数データ'!AJ32</f>
        <v>81</v>
      </c>
      <c r="S188" s="117"/>
      <c r="T188" s="1"/>
      <c r="U188" s="1"/>
      <c r="V188" s="117">
        <f t="shared" si="15"/>
        <v>108</v>
      </c>
      <c r="W188" s="117"/>
      <c r="X188" s="117"/>
      <c r="Y188" s="1"/>
      <c r="Z188" s="1"/>
      <c r="AA188" s="117">
        <f>'転出者数データ'!B32+'転出者数データ'!E32+'転出者数データ'!H32+'転出者数データ'!K32+'転出者数データ'!N32+'転出者数データ'!Q32+'転出者数データ'!T32+'転出者数データ'!W32+'転出者数データ'!Z32+'転出者数データ'!AC32+'転出者数データ'!AF32+'転出者数データ'!AI32</f>
        <v>58</v>
      </c>
      <c r="AB188" s="117"/>
      <c r="AC188" s="1"/>
      <c r="AD188" s="1"/>
      <c r="AE188" s="117">
        <f>'転出者数データ'!C32+'転出者数データ'!F32+'転出者数データ'!I32+'転出者数データ'!L32+'転出者数データ'!O32+'転出者数データ'!R32+'転出者数データ'!U32+'転出者数データ'!X32+'転出者数データ'!AA32+'転出者数データ'!AD32+'転出者数データ'!AG32+'転出者数データ'!AJ32</f>
        <v>50</v>
      </c>
      <c r="AF188" s="117"/>
      <c r="AG188" s="39"/>
    </row>
    <row r="189" spans="1:33" ht="14.25" customHeight="1">
      <c r="A189" s="22"/>
      <c r="B189" s="118" t="s">
        <v>173</v>
      </c>
      <c r="C189" s="118"/>
      <c r="D189" s="118"/>
      <c r="E189" s="118"/>
      <c r="F189" s="118"/>
      <c r="G189" s="29"/>
      <c r="H189" s="22"/>
      <c r="I189" s="117">
        <f t="shared" si="16"/>
        <v>13</v>
      </c>
      <c r="J189" s="117"/>
      <c r="K189" s="117"/>
      <c r="L189" s="1"/>
      <c r="M189" s="1"/>
      <c r="N189" s="117">
        <f>'転入者数データ'!B33+'転入者数データ'!E33+'転入者数データ'!H33+'転入者数データ'!K33+'転入者数データ'!N33+'転入者数データ'!Q33+'転入者数データ'!T33+'転入者数データ'!W33+'転入者数データ'!Z33+'転入者数データ'!AC33+'転入者数データ'!AF33+'転入者数データ'!AI33</f>
        <v>6</v>
      </c>
      <c r="O189" s="117"/>
      <c r="P189" s="1"/>
      <c r="Q189" s="1"/>
      <c r="R189" s="117">
        <f>'転入者数データ'!C33+'転入者数データ'!F33+'転入者数データ'!I33+'転入者数データ'!L33+'転入者数データ'!O33+'転入者数データ'!R33+'転入者数データ'!U33+'転入者数データ'!X33+'転入者数データ'!AA33+'転入者数データ'!AD33+'転入者数データ'!AG33+'転入者数データ'!AJ33</f>
        <v>7</v>
      </c>
      <c r="S189" s="117"/>
      <c r="T189" s="1"/>
      <c r="U189" s="1"/>
      <c r="V189" s="117">
        <f t="shared" si="15"/>
        <v>26</v>
      </c>
      <c r="W189" s="117"/>
      <c r="X189" s="117"/>
      <c r="Y189" s="1"/>
      <c r="Z189" s="1"/>
      <c r="AA189" s="117">
        <f>'転出者数データ'!B33+'転出者数データ'!E33+'転出者数データ'!H33+'転出者数データ'!K33+'転出者数データ'!N33+'転出者数データ'!Q33+'転出者数データ'!T33+'転出者数データ'!W33+'転出者数データ'!Z33+'転出者数データ'!AC33+'転出者数データ'!AF33+'転出者数データ'!AI33</f>
        <v>15</v>
      </c>
      <c r="AB189" s="117"/>
      <c r="AC189" s="1"/>
      <c r="AD189" s="1"/>
      <c r="AE189" s="117">
        <f>'転出者数データ'!C33+'転出者数データ'!F33+'転出者数データ'!I33+'転出者数データ'!L33+'転出者数データ'!O33+'転出者数データ'!R33+'転出者数データ'!U33+'転出者数データ'!X33+'転出者数データ'!AA33+'転出者数データ'!AD33+'転出者数データ'!AG33+'転出者数データ'!AJ33</f>
        <v>11</v>
      </c>
      <c r="AF189" s="117"/>
      <c r="AG189" s="39"/>
    </row>
    <row r="190" spans="1:33" ht="14.25" customHeight="1">
      <c r="A190" s="22"/>
      <c r="B190" s="118" t="s">
        <v>174</v>
      </c>
      <c r="C190" s="118"/>
      <c r="D190" s="118"/>
      <c r="E190" s="118"/>
      <c r="F190" s="118"/>
      <c r="G190" s="29"/>
      <c r="H190" s="22"/>
      <c r="I190" s="117">
        <f t="shared" si="16"/>
        <v>4</v>
      </c>
      <c r="J190" s="117"/>
      <c r="K190" s="117"/>
      <c r="L190" s="1"/>
      <c r="M190" s="1"/>
      <c r="N190" s="117">
        <f>'転入者数データ'!B34+'転入者数データ'!E34+'転入者数データ'!H34+'転入者数データ'!K34+'転入者数データ'!N34+'転入者数データ'!Q34+'転入者数データ'!T34+'転入者数データ'!W34+'転入者数データ'!Z34+'転入者数データ'!AC34+'転入者数データ'!AF34+'転入者数データ'!AI34</f>
        <v>3</v>
      </c>
      <c r="O190" s="117"/>
      <c r="P190" s="1"/>
      <c r="Q190" s="1"/>
      <c r="R190" s="117">
        <f>'転入者数データ'!C34+'転入者数データ'!F34+'転入者数データ'!I34+'転入者数データ'!L34+'転入者数データ'!O34+'転入者数データ'!R34+'転入者数データ'!U34+'転入者数データ'!X34+'転入者数データ'!AA34+'転入者数データ'!AD34+'転入者数データ'!AG34+'転入者数データ'!AJ34</f>
        <v>1</v>
      </c>
      <c r="S190" s="117"/>
      <c r="T190" s="1"/>
      <c r="U190" s="1"/>
      <c r="V190" s="117">
        <f t="shared" si="15"/>
        <v>6</v>
      </c>
      <c r="W190" s="117"/>
      <c r="X190" s="117"/>
      <c r="Y190" s="1"/>
      <c r="Z190" s="1"/>
      <c r="AA190" s="117">
        <f>'転出者数データ'!B34+'転出者数データ'!E34+'転出者数データ'!H34+'転出者数データ'!K34+'転出者数データ'!N34+'転出者数データ'!Q34+'転出者数データ'!T34+'転出者数データ'!W34+'転出者数データ'!Z34+'転出者数データ'!AC34+'転出者数データ'!AF34+'転出者数データ'!AI34</f>
        <v>4</v>
      </c>
      <c r="AB190" s="117"/>
      <c r="AC190" s="1"/>
      <c r="AD190" s="1"/>
      <c r="AE190" s="117">
        <f>'転出者数データ'!C34+'転出者数データ'!F34+'転出者数データ'!I34+'転出者数データ'!L34+'転出者数データ'!O34+'転出者数データ'!R34+'転出者数データ'!U34+'転出者数データ'!X34+'転出者数データ'!AA34+'転出者数データ'!AD34+'転出者数データ'!AG34+'転出者数データ'!AJ34</f>
        <v>2</v>
      </c>
      <c r="AF190" s="117"/>
      <c r="AG190" s="39"/>
    </row>
    <row r="191" spans="1:33" ht="14.25" customHeight="1">
      <c r="A191" s="22"/>
      <c r="B191" s="118" t="s">
        <v>157</v>
      </c>
      <c r="C191" s="118"/>
      <c r="D191" s="118"/>
      <c r="E191" s="118"/>
      <c r="F191" s="118"/>
      <c r="G191" s="29"/>
      <c r="H191" s="22"/>
      <c r="I191" s="117">
        <f t="shared" si="16"/>
        <v>7</v>
      </c>
      <c r="J191" s="117"/>
      <c r="K191" s="117"/>
      <c r="L191" s="1"/>
      <c r="M191" s="1"/>
      <c r="N191" s="117">
        <f>'転入者数データ'!B35+'転入者数データ'!E35+'転入者数データ'!H35+'転入者数データ'!K35+'転入者数データ'!N35+'転入者数データ'!Q35+'転入者数データ'!T35+'転入者数データ'!W35+'転入者数データ'!Z35+'転入者数データ'!AC35+'転入者数データ'!AF35+'転入者数データ'!AI35</f>
        <v>4</v>
      </c>
      <c r="O191" s="117"/>
      <c r="P191" s="1"/>
      <c r="Q191" s="1"/>
      <c r="R191" s="117">
        <f>'転入者数データ'!C35+'転入者数データ'!F35+'転入者数データ'!I35+'転入者数データ'!L35+'転入者数データ'!O35+'転入者数データ'!R35+'転入者数データ'!U35+'転入者数データ'!X35+'転入者数データ'!AA35+'転入者数データ'!AD35+'転入者数データ'!AG35+'転入者数データ'!AJ35</f>
        <v>3</v>
      </c>
      <c r="S191" s="117"/>
      <c r="T191" s="1"/>
      <c r="U191" s="1"/>
      <c r="V191" s="117">
        <f t="shared" si="15"/>
        <v>5</v>
      </c>
      <c r="W191" s="117"/>
      <c r="X191" s="117"/>
      <c r="Y191" s="1"/>
      <c r="Z191" s="1"/>
      <c r="AA191" s="117">
        <f>'転出者数データ'!B35+'転出者数データ'!E35+'転出者数データ'!H35+'転出者数データ'!K35+'転出者数データ'!N35+'転出者数データ'!Q35+'転出者数データ'!T35+'転出者数データ'!W35+'転出者数データ'!Z35+'転出者数データ'!AC35+'転出者数データ'!AF35+'転出者数データ'!AI35</f>
        <v>4</v>
      </c>
      <c r="AB191" s="117"/>
      <c r="AC191" s="1"/>
      <c r="AD191" s="1"/>
      <c r="AE191" s="117">
        <f>'転出者数データ'!C35+'転出者数データ'!F35+'転出者数データ'!I35+'転出者数データ'!L35+'転出者数データ'!O35+'転出者数データ'!R35+'転出者数データ'!U35+'転出者数データ'!X35+'転出者数データ'!AA35+'転出者数データ'!AD35+'転出者数データ'!AG35+'転出者数データ'!AJ35</f>
        <v>1</v>
      </c>
      <c r="AF191" s="117"/>
      <c r="AG191" s="39"/>
    </row>
    <row r="192" spans="1:33" ht="14.25" customHeight="1">
      <c r="A192" s="22"/>
      <c r="B192" s="118" t="s">
        <v>175</v>
      </c>
      <c r="C192" s="118"/>
      <c r="D192" s="118"/>
      <c r="E192" s="118"/>
      <c r="F192" s="118"/>
      <c r="G192" s="29"/>
      <c r="H192" s="22"/>
      <c r="I192" s="117">
        <f t="shared" si="16"/>
        <v>36</v>
      </c>
      <c r="J192" s="117"/>
      <c r="K192" s="117"/>
      <c r="L192" s="1"/>
      <c r="M192" s="1"/>
      <c r="N192" s="117">
        <f>'転入者数データ'!B36+'転入者数データ'!E36+'転入者数データ'!H36+'転入者数データ'!K36+'転入者数データ'!N36+'転入者数データ'!Q36+'転入者数データ'!T36+'転入者数データ'!W36+'転入者数データ'!Z36+'転入者数データ'!AC36+'転入者数データ'!AF36+'転入者数データ'!AI36</f>
        <v>24</v>
      </c>
      <c r="O192" s="117"/>
      <c r="P192" s="1"/>
      <c r="Q192" s="1"/>
      <c r="R192" s="117">
        <f>'転入者数データ'!C36+'転入者数データ'!F36+'転入者数データ'!I36+'転入者数データ'!L36+'転入者数データ'!O36+'転入者数データ'!R36+'転入者数データ'!U36+'転入者数データ'!X36+'転入者数データ'!AA36+'転入者数データ'!AD36+'転入者数データ'!AG36+'転入者数データ'!AJ36</f>
        <v>12</v>
      </c>
      <c r="S192" s="117"/>
      <c r="T192" s="1"/>
      <c r="U192" s="1"/>
      <c r="V192" s="117">
        <f t="shared" si="15"/>
        <v>17</v>
      </c>
      <c r="W192" s="117"/>
      <c r="X192" s="117"/>
      <c r="Y192" s="1"/>
      <c r="Z192" s="1"/>
      <c r="AA192" s="117">
        <f>'転出者数データ'!B36+'転出者数データ'!E36+'転出者数データ'!H36+'転出者数データ'!K36+'転出者数データ'!N36+'転出者数データ'!Q36+'転出者数データ'!T36+'転出者数データ'!W36+'転出者数データ'!Z36+'転出者数データ'!AC36+'転出者数データ'!AF36+'転出者数データ'!AI36</f>
        <v>11</v>
      </c>
      <c r="AB192" s="117"/>
      <c r="AC192" s="1"/>
      <c r="AD192" s="1"/>
      <c r="AE192" s="117">
        <f>'転出者数データ'!C36+'転出者数データ'!F36+'転出者数データ'!I36+'転出者数データ'!L36+'転出者数データ'!O36+'転出者数データ'!R36+'転出者数データ'!U36+'転出者数データ'!X36+'転出者数データ'!AA36+'転出者数データ'!AD36+'転出者数データ'!AG36+'転出者数データ'!AJ36</f>
        <v>6</v>
      </c>
      <c r="AF192" s="117"/>
      <c r="AG192" s="39"/>
    </row>
    <row r="193" spans="1:33" ht="14.25" customHeight="1">
      <c r="A193" s="22"/>
      <c r="B193" s="118" t="s">
        <v>176</v>
      </c>
      <c r="C193" s="118"/>
      <c r="D193" s="118"/>
      <c r="E193" s="118"/>
      <c r="F193" s="118"/>
      <c r="G193" s="29"/>
      <c r="H193" s="22"/>
      <c r="I193" s="117">
        <f t="shared" si="16"/>
        <v>44</v>
      </c>
      <c r="J193" s="117"/>
      <c r="K193" s="117"/>
      <c r="L193" s="1"/>
      <c r="M193" s="1"/>
      <c r="N193" s="117">
        <f>'転入者数データ'!B37+'転入者数データ'!E37+'転入者数データ'!H37+'転入者数データ'!K37+'転入者数データ'!N37+'転入者数データ'!Q37+'転入者数データ'!T37+'転入者数データ'!W37+'転入者数データ'!Z37+'転入者数データ'!AC37+'転入者数データ'!AF37+'転入者数データ'!AI37</f>
        <v>29</v>
      </c>
      <c r="O193" s="117"/>
      <c r="P193" s="1"/>
      <c r="Q193" s="1"/>
      <c r="R193" s="117">
        <f>'転入者数データ'!C37+'転入者数データ'!F37+'転入者数データ'!I37+'転入者数データ'!L37+'転入者数データ'!O37+'転入者数データ'!R37+'転入者数データ'!U37+'転入者数データ'!X37+'転入者数データ'!AA37+'転入者数データ'!AD37+'転入者数データ'!AG37+'転入者数データ'!AJ37</f>
        <v>15</v>
      </c>
      <c r="S193" s="117"/>
      <c r="T193" s="1"/>
      <c r="U193" s="1"/>
      <c r="V193" s="117">
        <f t="shared" si="15"/>
        <v>30</v>
      </c>
      <c r="W193" s="117"/>
      <c r="X193" s="117"/>
      <c r="Y193" s="1"/>
      <c r="Z193" s="1"/>
      <c r="AA193" s="117">
        <f>'転出者数データ'!B37+'転出者数データ'!E37+'転出者数データ'!H37+'転出者数データ'!K37+'転出者数データ'!N37+'転出者数データ'!Q37+'転出者数データ'!T37+'転出者数データ'!W37+'転出者数データ'!Z37+'転出者数データ'!AC37+'転出者数データ'!AF37+'転出者数データ'!AI37</f>
        <v>21</v>
      </c>
      <c r="AB193" s="117"/>
      <c r="AC193" s="1"/>
      <c r="AD193" s="1"/>
      <c r="AE193" s="117">
        <f>'転出者数データ'!C37+'転出者数データ'!F37+'転出者数データ'!I37+'転出者数データ'!L37+'転出者数データ'!O37+'転出者数データ'!R37+'転出者数データ'!U37+'転出者数データ'!X37+'転出者数データ'!AA37+'転出者数データ'!AD37+'転出者数データ'!AG37+'転出者数データ'!AJ37</f>
        <v>9</v>
      </c>
      <c r="AF193" s="117"/>
      <c r="AG193" s="39"/>
    </row>
    <row r="194" spans="1:33" ht="14.25" customHeight="1">
      <c r="A194" s="22"/>
      <c r="B194" s="118" t="s">
        <v>4</v>
      </c>
      <c r="C194" s="118"/>
      <c r="D194" s="118"/>
      <c r="E194" s="118"/>
      <c r="F194" s="118"/>
      <c r="G194" s="29"/>
      <c r="H194" s="22"/>
      <c r="I194" s="117">
        <f t="shared" si="16"/>
        <v>13</v>
      </c>
      <c r="J194" s="117"/>
      <c r="K194" s="117"/>
      <c r="L194" s="1"/>
      <c r="M194" s="1"/>
      <c r="N194" s="117">
        <f>'転入者数データ'!B38+'転入者数データ'!E38+'転入者数データ'!H38+'転入者数データ'!K38+'転入者数データ'!N38+'転入者数データ'!Q38+'転入者数データ'!T38+'転入者数データ'!W38+'転入者数データ'!Z38+'転入者数データ'!AC38+'転入者数データ'!AF38+'転入者数データ'!AI38</f>
        <v>7</v>
      </c>
      <c r="O194" s="117"/>
      <c r="P194" s="1"/>
      <c r="Q194" s="1"/>
      <c r="R194" s="117">
        <f>'転入者数データ'!C38+'転入者数データ'!F38+'転入者数データ'!I38+'転入者数データ'!L38+'転入者数データ'!O38+'転入者数データ'!R38+'転入者数データ'!U38+'転入者数データ'!X38+'転入者数データ'!AA38+'転入者数データ'!AD38+'転入者数データ'!AG38+'転入者数データ'!AJ38</f>
        <v>6</v>
      </c>
      <c r="S194" s="117"/>
      <c r="T194" s="1"/>
      <c r="U194" s="1"/>
      <c r="V194" s="117">
        <f t="shared" si="15"/>
        <v>11</v>
      </c>
      <c r="W194" s="117"/>
      <c r="X194" s="117"/>
      <c r="Y194" s="1"/>
      <c r="Z194" s="1"/>
      <c r="AA194" s="117">
        <f>'転出者数データ'!B38+'転出者数データ'!E38+'転出者数データ'!H38+'転出者数データ'!K38+'転出者数データ'!N38+'転出者数データ'!Q38+'転出者数データ'!T38+'転出者数データ'!W38+'転出者数データ'!Z38+'転出者数データ'!AC38+'転出者数データ'!AF38+'転出者数データ'!AI38</f>
        <v>4</v>
      </c>
      <c r="AB194" s="117"/>
      <c r="AC194" s="1"/>
      <c r="AD194" s="1"/>
      <c r="AE194" s="117">
        <f>'転出者数データ'!C38+'転出者数データ'!F38+'転出者数データ'!I38+'転出者数データ'!L38+'転出者数データ'!O38+'転出者数データ'!R38+'転出者数データ'!U38+'転出者数データ'!X38+'転出者数データ'!AA38+'転出者数データ'!AD38+'転出者数データ'!AG38+'転出者数データ'!AJ38</f>
        <v>7</v>
      </c>
      <c r="AF194" s="117"/>
      <c r="AG194" s="39"/>
    </row>
    <row r="195" spans="1:33" ht="14.25" customHeight="1">
      <c r="A195" s="22"/>
      <c r="B195" s="118" t="s">
        <v>295</v>
      </c>
      <c r="C195" s="118"/>
      <c r="D195" s="118"/>
      <c r="E195" s="118"/>
      <c r="F195" s="118"/>
      <c r="G195" s="29"/>
      <c r="H195" s="22"/>
      <c r="I195" s="117">
        <f t="shared" si="16"/>
        <v>14</v>
      </c>
      <c r="J195" s="117"/>
      <c r="K195" s="117"/>
      <c r="L195" s="1"/>
      <c r="M195" s="1"/>
      <c r="N195" s="117">
        <f>'転入者数データ'!B39+'転入者数データ'!E39+'転入者数データ'!H39+'転入者数データ'!K39+'転入者数データ'!N39+'転入者数データ'!Q39+'転入者数データ'!T39+'転入者数データ'!W39+'転入者数データ'!Z39+'転入者数データ'!AC39+'転入者数データ'!AF39+'転入者数データ'!AI39</f>
        <v>9</v>
      </c>
      <c r="O195" s="117"/>
      <c r="P195" s="1"/>
      <c r="Q195" s="1"/>
      <c r="R195" s="117">
        <f>'転入者数データ'!C39+'転入者数データ'!F39+'転入者数データ'!I39+'転入者数データ'!L39+'転入者数データ'!O39+'転入者数データ'!R39+'転入者数データ'!U39+'転入者数データ'!X39+'転入者数データ'!AA39+'転入者数データ'!AD39+'転入者数データ'!AG39+'転入者数データ'!AJ39</f>
        <v>5</v>
      </c>
      <c r="S195" s="117"/>
      <c r="T195" s="1"/>
      <c r="U195" s="1"/>
      <c r="V195" s="117">
        <f t="shared" si="15"/>
        <v>6</v>
      </c>
      <c r="W195" s="117"/>
      <c r="X195" s="117"/>
      <c r="Y195" s="1"/>
      <c r="Z195" s="1"/>
      <c r="AA195" s="117">
        <f>'転出者数データ'!B39+'転出者数データ'!E39+'転出者数データ'!H39+'転出者数データ'!K39+'転出者数データ'!N39+'転出者数データ'!Q39+'転出者数データ'!T39+'転出者数データ'!W39+'転出者数データ'!Z39+'転出者数データ'!AC39+'転出者数データ'!AF39+'転出者数データ'!AI39</f>
        <v>2</v>
      </c>
      <c r="AB195" s="117"/>
      <c r="AC195" s="1"/>
      <c r="AD195" s="1"/>
      <c r="AE195" s="117">
        <f>'転出者数データ'!C39+'転出者数データ'!F39+'転出者数データ'!I39+'転出者数データ'!L39+'転出者数データ'!O39+'転出者数データ'!R39+'転出者数データ'!U39+'転出者数データ'!X39+'転出者数データ'!AA39+'転出者数データ'!AD39+'転出者数データ'!AG39+'転出者数データ'!AJ39</f>
        <v>4</v>
      </c>
      <c r="AF195" s="117"/>
      <c r="AG195" s="39"/>
    </row>
    <row r="196" spans="1:33" ht="14.25" customHeight="1">
      <c r="A196" s="22"/>
      <c r="B196" s="118" t="s">
        <v>63</v>
      </c>
      <c r="C196" s="118"/>
      <c r="D196" s="118"/>
      <c r="E196" s="118"/>
      <c r="F196" s="118"/>
      <c r="G196" s="29"/>
      <c r="H196" s="22"/>
      <c r="I196" s="117">
        <f t="shared" si="16"/>
        <v>9</v>
      </c>
      <c r="J196" s="117"/>
      <c r="K196" s="117"/>
      <c r="L196" s="1"/>
      <c r="M196" s="1"/>
      <c r="N196" s="117">
        <f>'転入者数データ'!B40+'転入者数データ'!E40+'転入者数データ'!H40+'転入者数データ'!K40+'転入者数データ'!N40+'転入者数データ'!Q40+'転入者数データ'!T40+'転入者数データ'!W40+'転入者数データ'!Z40+'転入者数データ'!AC40+'転入者数データ'!AF40+'転入者数データ'!AI40</f>
        <v>7</v>
      </c>
      <c r="O196" s="117"/>
      <c r="P196" s="1"/>
      <c r="Q196" s="1"/>
      <c r="R196" s="117">
        <f>'転入者数データ'!C40+'転入者数データ'!F40+'転入者数データ'!I40+'転入者数データ'!L40+'転入者数データ'!O40+'転入者数データ'!R40+'転入者数データ'!U40+'転入者数データ'!X40+'転入者数データ'!AA40+'転入者数データ'!AD40+'転入者数データ'!AG40+'転入者数データ'!AJ40</f>
        <v>2</v>
      </c>
      <c r="S196" s="117"/>
      <c r="T196" s="1"/>
      <c r="U196" s="1"/>
      <c r="V196" s="117">
        <f t="shared" si="15"/>
        <v>15</v>
      </c>
      <c r="W196" s="117"/>
      <c r="X196" s="117"/>
      <c r="Y196" s="1"/>
      <c r="Z196" s="1"/>
      <c r="AA196" s="117">
        <f>'転出者数データ'!B40+'転出者数データ'!E40+'転出者数データ'!H40+'転出者数データ'!K40+'転出者数データ'!N40+'転出者数データ'!Q40+'転出者数データ'!T40+'転出者数データ'!W40+'転出者数データ'!Z40+'転出者数データ'!AC40+'転出者数データ'!AF40+'転出者数データ'!AI40</f>
        <v>13</v>
      </c>
      <c r="AB196" s="117"/>
      <c r="AC196" s="1"/>
      <c r="AD196" s="1"/>
      <c r="AE196" s="117">
        <f>'転出者数データ'!C40+'転出者数データ'!F40+'転出者数データ'!I40+'転出者数データ'!L40+'転出者数データ'!O40+'転出者数データ'!R40+'転出者数データ'!U40+'転出者数データ'!X40+'転出者数データ'!AA40+'転出者数データ'!AD40+'転出者数データ'!AG40+'転出者数データ'!AJ40</f>
        <v>2</v>
      </c>
      <c r="AF196" s="117"/>
      <c r="AG196" s="39"/>
    </row>
    <row r="197" spans="1:33" ht="14.25" customHeight="1">
      <c r="A197" s="22"/>
      <c r="B197" s="118" t="s">
        <v>147</v>
      </c>
      <c r="C197" s="118"/>
      <c r="D197" s="118"/>
      <c r="E197" s="118"/>
      <c r="F197" s="118"/>
      <c r="G197" s="29"/>
      <c r="H197" s="22"/>
      <c r="I197" s="117">
        <f t="shared" si="16"/>
        <v>21</v>
      </c>
      <c r="J197" s="117"/>
      <c r="K197" s="117"/>
      <c r="L197" s="1"/>
      <c r="M197" s="1"/>
      <c r="N197" s="117">
        <f>'転入者数データ'!B41+'転入者数データ'!E41+'転入者数データ'!H41+'転入者数データ'!K41+'転入者数データ'!N41+'転入者数データ'!Q41+'転入者数データ'!T41+'転入者数データ'!W41+'転入者数データ'!Z41+'転入者数データ'!AC41+'転入者数データ'!AF41+'転入者数データ'!AI41</f>
        <v>13</v>
      </c>
      <c r="O197" s="117"/>
      <c r="P197" s="1"/>
      <c r="Q197" s="1"/>
      <c r="R197" s="117">
        <f>'転入者数データ'!C41+'転入者数データ'!F41+'転入者数データ'!I41+'転入者数データ'!L41+'転入者数データ'!O41+'転入者数データ'!R41+'転入者数データ'!U41+'転入者数データ'!X41+'転入者数データ'!AA41+'転入者数データ'!AD41+'転入者数データ'!AG41+'転入者数データ'!AJ41</f>
        <v>8</v>
      </c>
      <c r="S197" s="117"/>
      <c r="T197" s="1"/>
      <c r="U197" s="1"/>
      <c r="V197" s="117">
        <f t="shared" si="15"/>
        <v>10</v>
      </c>
      <c r="W197" s="117"/>
      <c r="X197" s="117"/>
      <c r="Y197" s="1"/>
      <c r="Z197" s="1"/>
      <c r="AA197" s="117">
        <f>'転出者数データ'!B41+'転出者数データ'!E41+'転出者数データ'!H41+'転出者数データ'!K41+'転出者数データ'!N41+'転出者数データ'!Q41+'転出者数データ'!T41+'転出者数データ'!W41+'転出者数データ'!Z41+'転出者数データ'!AC41+'転出者数データ'!AF41+'転出者数データ'!AI41</f>
        <v>8</v>
      </c>
      <c r="AB197" s="117"/>
      <c r="AC197" s="1"/>
      <c r="AD197" s="1"/>
      <c r="AE197" s="117">
        <f>'転出者数データ'!C41+'転出者数データ'!F41+'転出者数データ'!I41+'転出者数データ'!L41+'転出者数データ'!O41+'転出者数データ'!R41+'転出者数データ'!U41+'転出者数データ'!X41+'転出者数データ'!AA41+'転出者数データ'!AD41+'転出者数データ'!AG41+'転出者数データ'!AJ41</f>
        <v>2</v>
      </c>
      <c r="AF197" s="117"/>
      <c r="AG197" s="39"/>
    </row>
    <row r="198" spans="1:33" ht="14.25" customHeight="1">
      <c r="A198" s="22"/>
      <c r="B198" s="118" t="s">
        <v>149</v>
      </c>
      <c r="C198" s="118"/>
      <c r="D198" s="118"/>
      <c r="E198" s="118"/>
      <c r="F198" s="118"/>
      <c r="G198" s="29"/>
      <c r="H198" s="22"/>
      <c r="I198" s="117">
        <f t="shared" si="16"/>
        <v>7</v>
      </c>
      <c r="J198" s="117"/>
      <c r="K198" s="117"/>
      <c r="L198" s="1"/>
      <c r="M198" s="1"/>
      <c r="N198" s="117">
        <f>'転入者数データ'!B42+'転入者数データ'!E42+'転入者数データ'!H42+'転入者数データ'!K42+'転入者数データ'!N42+'転入者数データ'!Q42+'転入者数データ'!T42+'転入者数データ'!W42+'転入者数データ'!Z42+'転入者数データ'!AC42+'転入者数データ'!AF42+'転入者数データ'!AI42</f>
        <v>3</v>
      </c>
      <c r="O198" s="117"/>
      <c r="P198" s="1"/>
      <c r="Q198" s="1"/>
      <c r="R198" s="117">
        <f>'転入者数データ'!C42+'転入者数データ'!F42+'転入者数データ'!I42+'転入者数データ'!L42+'転入者数データ'!O42+'転入者数データ'!R42+'転入者数データ'!U42+'転入者数データ'!X42+'転入者数データ'!AA42+'転入者数データ'!AD42+'転入者数データ'!AG42+'転入者数データ'!AJ42</f>
        <v>4</v>
      </c>
      <c r="S198" s="117"/>
      <c r="T198" s="1"/>
      <c r="U198" s="1"/>
      <c r="V198" s="117">
        <f t="shared" si="15"/>
        <v>17</v>
      </c>
      <c r="W198" s="117"/>
      <c r="X198" s="117"/>
      <c r="Y198" s="1"/>
      <c r="Z198" s="1"/>
      <c r="AA198" s="117">
        <f>'転出者数データ'!B42+'転出者数データ'!E42+'転出者数データ'!H42+'転出者数データ'!K42+'転出者数データ'!N42+'転出者数データ'!Q42+'転出者数データ'!T42+'転出者数データ'!W42+'転出者数データ'!Z42+'転出者数データ'!AC42+'転出者数データ'!AF42+'転出者数データ'!AI42</f>
        <v>9</v>
      </c>
      <c r="AB198" s="117"/>
      <c r="AC198" s="1"/>
      <c r="AD198" s="1"/>
      <c r="AE198" s="117">
        <f>'転出者数データ'!C42+'転出者数データ'!F42+'転出者数データ'!I42+'転出者数データ'!L42+'転出者数データ'!O42+'転出者数データ'!R42+'転出者数データ'!U42+'転出者数データ'!X42+'転出者数データ'!AA42+'転出者数データ'!AD42+'転出者数データ'!AG42+'転出者数データ'!AJ42</f>
        <v>8</v>
      </c>
      <c r="AF198" s="117"/>
      <c r="AG198" s="39"/>
    </row>
    <row r="199" spans="1:33" ht="14.25" customHeight="1">
      <c r="A199" s="22"/>
      <c r="B199" s="118" t="s">
        <v>296</v>
      </c>
      <c r="C199" s="118"/>
      <c r="D199" s="118"/>
      <c r="E199" s="118"/>
      <c r="F199" s="118"/>
      <c r="G199" s="29"/>
      <c r="H199" s="22"/>
      <c r="I199" s="117">
        <f t="shared" si="16"/>
        <v>55</v>
      </c>
      <c r="J199" s="117"/>
      <c r="K199" s="117"/>
      <c r="L199" s="1"/>
      <c r="M199" s="1"/>
      <c r="N199" s="117">
        <f>'転入者数データ'!B43+'転入者数データ'!E43+'転入者数データ'!H43+'転入者数データ'!K43+'転入者数データ'!N43+'転入者数データ'!Q43+'転入者数データ'!T43+'転入者数データ'!W43+'転入者数データ'!Z43+'転入者数データ'!AC43+'転入者数データ'!AF43+'転入者数データ'!AI43</f>
        <v>42</v>
      </c>
      <c r="O199" s="117"/>
      <c r="P199" s="1"/>
      <c r="Q199" s="1"/>
      <c r="R199" s="117">
        <f>'転入者数データ'!C43+'転入者数データ'!F43+'転入者数データ'!I43+'転入者数データ'!L43+'転入者数データ'!O43+'転入者数データ'!R43+'転入者数データ'!U43+'転入者数データ'!X43+'転入者数データ'!AA43+'転入者数データ'!AD43+'転入者数データ'!AG43+'転入者数データ'!AJ43</f>
        <v>13</v>
      </c>
      <c r="S199" s="117"/>
      <c r="T199" s="1"/>
      <c r="U199" s="1"/>
      <c r="V199" s="117">
        <f t="shared" si="15"/>
        <v>32</v>
      </c>
      <c r="W199" s="117"/>
      <c r="X199" s="117"/>
      <c r="Y199" s="1"/>
      <c r="Z199" s="1"/>
      <c r="AA199" s="117">
        <f>'転出者数データ'!B43+'転出者数データ'!E43+'転出者数データ'!H43+'転出者数データ'!K43+'転出者数データ'!N43+'転出者数データ'!Q43+'転出者数データ'!T43+'転出者数データ'!W43+'転出者数データ'!Z43+'転出者数データ'!AC43+'転出者数データ'!AF43+'転出者数データ'!AI43</f>
        <v>22</v>
      </c>
      <c r="AB199" s="117"/>
      <c r="AC199" s="1"/>
      <c r="AD199" s="1"/>
      <c r="AE199" s="117">
        <f>'転出者数データ'!C43+'転出者数データ'!F43+'転出者数データ'!I43+'転出者数データ'!L43+'転出者数データ'!O43+'転出者数データ'!R43+'転出者数データ'!U43+'転出者数データ'!X43+'転出者数データ'!AA43+'転出者数データ'!AD43+'転出者数データ'!AG43+'転出者数データ'!AJ43</f>
        <v>10</v>
      </c>
      <c r="AF199" s="117"/>
      <c r="AG199" s="39"/>
    </row>
    <row r="200" spans="1:33" ht="14.25" customHeight="1">
      <c r="A200" s="22"/>
      <c r="B200" s="118" t="s">
        <v>133</v>
      </c>
      <c r="C200" s="118"/>
      <c r="D200" s="118"/>
      <c r="E200" s="118"/>
      <c r="F200" s="118"/>
      <c r="G200" s="29"/>
      <c r="H200" s="22"/>
      <c r="I200" s="117">
        <f t="shared" si="16"/>
        <v>10</v>
      </c>
      <c r="J200" s="117"/>
      <c r="K200" s="117"/>
      <c r="L200" s="1"/>
      <c r="M200" s="1"/>
      <c r="N200" s="117">
        <f>'転入者数データ'!B44+'転入者数データ'!E44+'転入者数データ'!H44+'転入者数データ'!K44+'転入者数データ'!N44+'転入者数データ'!Q44+'転入者数データ'!T44+'転入者数データ'!W44+'転入者数データ'!Z44+'転入者数データ'!AC44+'転入者数データ'!AF44+'転入者数データ'!AI44</f>
        <v>8</v>
      </c>
      <c r="O200" s="117"/>
      <c r="P200" s="1"/>
      <c r="Q200" s="1"/>
      <c r="R200" s="117">
        <f>'転入者数データ'!C44+'転入者数データ'!F44+'転入者数データ'!I44+'転入者数データ'!L44+'転入者数データ'!O44+'転入者数データ'!R44+'転入者数データ'!U44+'転入者数データ'!X44+'転入者数データ'!AA44+'転入者数データ'!AD44+'転入者数データ'!AG44+'転入者数データ'!AJ44</f>
        <v>2</v>
      </c>
      <c r="S200" s="117"/>
      <c r="T200" s="1"/>
      <c r="U200" s="1"/>
      <c r="V200" s="117">
        <f t="shared" si="15"/>
        <v>9</v>
      </c>
      <c r="W200" s="117"/>
      <c r="X200" s="117"/>
      <c r="Y200" s="1"/>
      <c r="Z200" s="1"/>
      <c r="AA200" s="117">
        <f>'転出者数データ'!B44+'転出者数データ'!E44+'転出者数データ'!H44+'転出者数データ'!K44+'転出者数データ'!N44+'転出者数データ'!Q44+'転出者数データ'!T44+'転出者数データ'!W44+'転出者数データ'!Z44+'転出者数データ'!AC44+'転出者数データ'!AF44+'転出者数データ'!AI44</f>
        <v>6</v>
      </c>
      <c r="AB200" s="117"/>
      <c r="AC200" s="1"/>
      <c r="AD200" s="1"/>
      <c r="AE200" s="117">
        <f>'転出者数データ'!C44+'転出者数データ'!F44+'転出者数データ'!I44+'転出者数データ'!L44+'転出者数データ'!O44+'転出者数データ'!R44+'転出者数データ'!U44+'転出者数データ'!X44+'転出者数データ'!AA44+'転出者数データ'!AD44+'転出者数データ'!AG44+'転出者数データ'!AJ44</f>
        <v>3</v>
      </c>
      <c r="AF200" s="117"/>
      <c r="AG200" s="39"/>
    </row>
    <row r="201" spans="1:33" ht="14.25" customHeight="1">
      <c r="A201" s="22"/>
      <c r="B201" s="118" t="s">
        <v>297</v>
      </c>
      <c r="C201" s="118"/>
      <c r="D201" s="118"/>
      <c r="E201" s="118"/>
      <c r="F201" s="118"/>
      <c r="G201" s="29"/>
      <c r="H201" s="22"/>
      <c r="I201" s="117">
        <f t="shared" si="16"/>
        <v>12</v>
      </c>
      <c r="J201" s="117"/>
      <c r="K201" s="117"/>
      <c r="L201" s="1"/>
      <c r="M201" s="1"/>
      <c r="N201" s="117">
        <f>'転入者数データ'!B45+'転入者数データ'!E45+'転入者数データ'!H45+'転入者数データ'!K45+'転入者数データ'!N45+'転入者数データ'!Q45+'転入者数データ'!T45+'転入者数データ'!W45+'転入者数データ'!Z45+'転入者数データ'!AC45+'転入者数データ'!AF45+'転入者数データ'!AI45</f>
        <v>8</v>
      </c>
      <c r="O201" s="117"/>
      <c r="P201" s="1"/>
      <c r="Q201" s="1"/>
      <c r="R201" s="117">
        <f>'転入者数データ'!C45+'転入者数データ'!F45+'転入者数データ'!I45+'転入者数データ'!L45+'転入者数データ'!O45+'転入者数データ'!R45+'転入者数データ'!U45+'転入者数データ'!X45+'転入者数データ'!AA45+'転入者数データ'!AD45+'転入者数データ'!AG45+'転入者数データ'!AJ45</f>
        <v>4</v>
      </c>
      <c r="S201" s="117"/>
      <c r="T201" s="1"/>
      <c r="U201" s="1"/>
      <c r="V201" s="117">
        <f t="shared" si="15"/>
        <v>7</v>
      </c>
      <c r="W201" s="117"/>
      <c r="X201" s="117"/>
      <c r="Y201" s="1"/>
      <c r="Z201" s="1"/>
      <c r="AA201" s="117">
        <f>'転出者数データ'!B45+'転出者数データ'!E45+'転出者数データ'!H45+'転出者数データ'!K45+'転出者数データ'!N45+'転出者数データ'!Q45+'転出者数データ'!T45+'転出者数データ'!W45+'転出者数データ'!Z45+'転出者数データ'!AC45+'転出者数データ'!AF45+'転出者数データ'!AI45</f>
        <v>2</v>
      </c>
      <c r="AB201" s="117"/>
      <c r="AC201" s="1"/>
      <c r="AD201" s="1"/>
      <c r="AE201" s="117">
        <f>'転出者数データ'!C45+'転出者数データ'!F45+'転出者数データ'!I45+'転出者数データ'!L45+'転出者数データ'!O45+'転出者数データ'!R45+'転出者数データ'!U45+'転出者数データ'!X45+'転出者数データ'!AA45+'転出者数データ'!AD45+'転出者数データ'!AG45+'転出者数データ'!AJ45</f>
        <v>5</v>
      </c>
      <c r="AF201" s="117"/>
      <c r="AG201" s="39"/>
    </row>
    <row r="202" spans="1:33" ht="14.25" customHeight="1">
      <c r="A202" s="22"/>
      <c r="B202" s="118" t="s">
        <v>298</v>
      </c>
      <c r="C202" s="118"/>
      <c r="D202" s="118"/>
      <c r="E202" s="118"/>
      <c r="F202" s="118"/>
      <c r="G202" s="29"/>
      <c r="H202" s="22"/>
      <c r="I202" s="117">
        <f t="shared" si="16"/>
        <v>20</v>
      </c>
      <c r="J202" s="117"/>
      <c r="K202" s="117"/>
      <c r="L202" s="1"/>
      <c r="M202" s="1"/>
      <c r="N202" s="117">
        <f>'転入者数データ'!B46+'転入者数データ'!E46+'転入者数データ'!H46+'転入者数データ'!K46+'転入者数データ'!N46+'転入者数データ'!Q46+'転入者数データ'!T46+'転入者数データ'!W46+'転入者数データ'!Z46+'転入者数データ'!AC46+'転入者数データ'!AF46+'転入者数データ'!AI46</f>
        <v>13</v>
      </c>
      <c r="O202" s="117"/>
      <c r="P202" s="1"/>
      <c r="Q202" s="1"/>
      <c r="R202" s="117">
        <f>'転入者数データ'!C46+'転入者数データ'!F46+'転入者数データ'!I46+'転入者数データ'!L46+'転入者数データ'!O46+'転入者数データ'!R46+'転入者数データ'!U46+'転入者数データ'!X46+'転入者数データ'!AA46+'転入者数データ'!AD46+'転入者数データ'!AG46+'転入者数データ'!AJ46</f>
        <v>7</v>
      </c>
      <c r="S202" s="117"/>
      <c r="T202" s="1"/>
      <c r="U202" s="1"/>
      <c r="V202" s="117">
        <f t="shared" si="15"/>
        <v>8</v>
      </c>
      <c r="W202" s="117"/>
      <c r="X202" s="117"/>
      <c r="Y202" s="1"/>
      <c r="Z202" s="1"/>
      <c r="AA202" s="117">
        <f>'転出者数データ'!B46+'転出者数データ'!E46+'転出者数データ'!H46+'転出者数データ'!K46+'転出者数データ'!N46+'転出者数データ'!Q46+'転出者数データ'!T46+'転出者数データ'!W46+'転出者数データ'!Z46+'転出者数データ'!AC46+'転出者数データ'!AF46+'転出者数データ'!AI46</f>
        <v>4</v>
      </c>
      <c r="AB202" s="117"/>
      <c r="AC202" s="1"/>
      <c r="AD202" s="1"/>
      <c r="AE202" s="117">
        <f>'転出者数データ'!C46+'転出者数データ'!F46+'転出者数データ'!I46+'転出者数データ'!L46+'転出者数データ'!O46+'転出者数データ'!R46+'転出者数データ'!U46+'転出者数データ'!X46+'転出者数データ'!AA46+'転出者数データ'!AD46+'転出者数データ'!AG46+'転出者数データ'!AJ46</f>
        <v>4</v>
      </c>
      <c r="AF202" s="117"/>
      <c r="AG202" s="39"/>
    </row>
    <row r="203" spans="1:33" ht="14.25" customHeight="1">
      <c r="A203" s="22"/>
      <c r="B203" s="118" t="s">
        <v>299</v>
      </c>
      <c r="C203" s="118"/>
      <c r="D203" s="118"/>
      <c r="E203" s="118"/>
      <c r="F203" s="118"/>
      <c r="G203" s="29"/>
      <c r="H203" s="22"/>
      <c r="I203" s="117">
        <f t="shared" si="16"/>
        <v>12</v>
      </c>
      <c r="J203" s="117"/>
      <c r="K203" s="117"/>
      <c r="L203" s="1"/>
      <c r="M203" s="1"/>
      <c r="N203" s="117">
        <f>'転入者数データ'!B47+'転入者数データ'!E47+'転入者数データ'!H47+'転入者数データ'!K47+'転入者数データ'!N47+'転入者数データ'!Q47+'転入者数データ'!T47+'転入者数データ'!W47+'転入者数データ'!Z47+'転入者数データ'!AC47+'転入者数データ'!AF47+'転入者数データ'!AI47</f>
        <v>8</v>
      </c>
      <c r="O203" s="117"/>
      <c r="P203" s="1"/>
      <c r="Q203" s="1"/>
      <c r="R203" s="117">
        <f>'転入者数データ'!C47+'転入者数データ'!F47+'転入者数データ'!I47+'転入者数データ'!L47+'転入者数データ'!O47+'転入者数データ'!R47+'転入者数データ'!U47+'転入者数データ'!X47+'転入者数データ'!AA47+'転入者数データ'!AD47+'転入者数データ'!AG47+'転入者数データ'!AJ47</f>
        <v>4</v>
      </c>
      <c r="S203" s="117"/>
      <c r="T203" s="1"/>
      <c r="U203" s="1"/>
      <c r="V203" s="117">
        <f t="shared" si="15"/>
        <v>3</v>
      </c>
      <c r="W203" s="117"/>
      <c r="X203" s="117"/>
      <c r="Y203" s="1"/>
      <c r="Z203" s="1"/>
      <c r="AA203" s="117">
        <f>'転出者数データ'!B47+'転出者数データ'!E47+'転出者数データ'!H47+'転出者数データ'!K47+'転出者数データ'!N47+'転出者数データ'!Q47+'転出者数データ'!T47+'転出者数データ'!W47+'転出者数データ'!Z47+'転出者数データ'!AC47+'転出者数データ'!AF47+'転出者数データ'!AI47</f>
        <v>1</v>
      </c>
      <c r="AB203" s="117"/>
      <c r="AC203" s="1"/>
      <c r="AD203" s="1"/>
      <c r="AE203" s="117">
        <f>'転出者数データ'!C47+'転出者数データ'!F47+'転出者数データ'!I47+'転出者数データ'!L47+'転出者数データ'!O47+'転出者数データ'!R47+'転出者数データ'!U47+'転出者数データ'!X47+'転出者数データ'!AA47+'転出者数データ'!AD47+'転出者数データ'!AG47+'転出者数データ'!AJ47</f>
        <v>2</v>
      </c>
      <c r="AF203" s="117"/>
      <c r="AG203" s="39"/>
    </row>
    <row r="204" spans="1:33" ht="14.25" customHeight="1">
      <c r="A204" s="22"/>
      <c r="B204" s="118" t="s">
        <v>300</v>
      </c>
      <c r="C204" s="118"/>
      <c r="D204" s="118"/>
      <c r="E204" s="118"/>
      <c r="F204" s="118"/>
      <c r="G204" s="29"/>
      <c r="H204" s="22"/>
      <c r="I204" s="117">
        <f t="shared" si="16"/>
        <v>13</v>
      </c>
      <c r="J204" s="117"/>
      <c r="K204" s="117"/>
      <c r="L204" s="1"/>
      <c r="M204" s="1"/>
      <c r="N204" s="117">
        <f>'転入者数データ'!B48+'転入者数データ'!E48+'転入者数データ'!H48+'転入者数データ'!K48+'転入者数データ'!N48+'転入者数データ'!Q48+'転入者数データ'!T48+'転入者数データ'!W48+'転入者数データ'!Z48+'転入者数データ'!AC48+'転入者数データ'!AF48+'転入者数データ'!AI48</f>
        <v>9</v>
      </c>
      <c r="O204" s="117"/>
      <c r="P204" s="1"/>
      <c r="Q204" s="1"/>
      <c r="R204" s="117">
        <f>'転入者数データ'!C48+'転入者数データ'!F48+'転入者数データ'!I48+'転入者数データ'!L48+'転入者数データ'!O48+'転入者数データ'!R48+'転入者数データ'!U48+'転入者数データ'!X48+'転入者数データ'!AA48+'転入者数データ'!AD48+'転入者数データ'!AG48+'転入者数データ'!AJ48</f>
        <v>4</v>
      </c>
      <c r="S204" s="117"/>
      <c r="T204" s="1"/>
      <c r="U204" s="1"/>
      <c r="V204" s="117">
        <f t="shared" si="15"/>
        <v>5</v>
      </c>
      <c r="W204" s="117"/>
      <c r="X204" s="117"/>
      <c r="Y204" s="1"/>
      <c r="Z204" s="1"/>
      <c r="AA204" s="117">
        <f>'転出者数データ'!B48+'転出者数データ'!E48+'転出者数データ'!H48+'転出者数データ'!K48+'転出者数データ'!N48+'転出者数データ'!Q48+'転出者数データ'!T48+'転出者数データ'!W48+'転出者数データ'!Z48+'転出者数データ'!AC48+'転出者数データ'!AF48+'転出者数データ'!AI48</f>
        <v>4</v>
      </c>
      <c r="AB204" s="117"/>
      <c r="AC204" s="1"/>
      <c r="AD204" s="1"/>
      <c r="AE204" s="117">
        <f>'転出者数データ'!C48+'転出者数データ'!F48+'転出者数データ'!I48+'転出者数データ'!L48+'転出者数データ'!O48+'転出者数データ'!R48+'転出者数データ'!U48+'転出者数データ'!X48+'転出者数データ'!AA48+'転出者数データ'!AD48+'転出者数データ'!AG48+'転出者数データ'!AJ48</f>
        <v>1</v>
      </c>
      <c r="AF204" s="117"/>
      <c r="AG204" s="39"/>
    </row>
    <row r="205" spans="1:33" ht="14.25" customHeight="1">
      <c r="A205" s="22"/>
      <c r="B205" s="118" t="s">
        <v>301</v>
      </c>
      <c r="C205" s="118"/>
      <c r="D205" s="118"/>
      <c r="E205" s="118"/>
      <c r="F205" s="118"/>
      <c r="G205" s="29"/>
      <c r="H205" s="22"/>
      <c r="I205" s="117">
        <f t="shared" si="16"/>
        <v>24</v>
      </c>
      <c r="J205" s="117"/>
      <c r="K205" s="117"/>
      <c r="L205" s="1"/>
      <c r="M205" s="1"/>
      <c r="N205" s="117">
        <f>'転入者数データ'!B49+'転入者数データ'!E49+'転入者数データ'!H49+'転入者数データ'!K49+'転入者数データ'!N49+'転入者数データ'!Q49+'転入者数データ'!T49+'転入者数データ'!W49+'転入者数データ'!Z49+'転入者数データ'!AC49+'転入者数データ'!AF49+'転入者数データ'!AI49</f>
        <v>11</v>
      </c>
      <c r="O205" s="117"/>
      <c r="P205" s="1"/>
      <c r="Q205" s="1"/>
      <c r="R205" s="117">
        <f>'転入者数データ'!C49+'転入者数データ'!F49+'転入者数データ'!I49+'転入者数データ'!L49+'転入者数データ'!O49+'転入者数データ'!R49+'転入者数データ'!U49+'転入者数データ'!X49+'転入者数データ'!AA49+'転入者数データ'!AD49+'転入者数データ'!AG49+'転入者数データ'!AJ49</f>
        <v>13</v>
      </c>
      <c r="S205" s="117"/>
      <c r="T205" s="1"/>
      <c r="U205" s="1"/>
      <c r="V205" s="117">
        <f t="shared" si="15"/>
        <v>14</v>
      </c>
      <c r="W205" s="117"/>
      <c r="X205" s="117"/>
      <c r="Y205" s="1"/>
      <c r="Z205" s="1"/>
      <c r="AA205" s="117">
        <f>'転出者数データ'!B49+'転出者数データ'!E49+'転出者数データ'!H49+'転出者数データ'!K49+'転出者数データ'!N49+'転出者数データ'!Q49+'転出者数データ'!T49+'転出者数データ'!W49+'転出者数データ'!Z49+'転出者数データ'!AC49+'転出者数データ'!AF49+'転出者数データ'!AI49</f>
        <v>8</v>
      </c>
      <c r="AB205" s="117"/>
      <c r="AC205" s="1"/>
      <c r="AD205" s="1"/>
      <c r="AE205" s="117">
        <f>'転出者数データ'!C49+'転出者数データ'!F49+'転出者数データ'!I49+'転出者数データ'!L49+'転出者数データ'!O49+'転出者数データ'!R49+'転出者数データ'!U49+'転出者数データ'!X49+'転出者数データ'!AA49+'転出者数データ'!AD49+'転出者数データ'!AG49+'転出者数データ'!AJ49</f>
        <v>6</v>
      </c>
      <c r="AF205" s="117"/>
      <c r="AG205" s="39"/>
    </row>
    <row r="206" spans="1:33" ht="14.25" customHeight="1">
      <c r="A206" s="22"/>
      <c r="B206" s="118" t="s">
        <v>250</v>
      </c>
      <c r="C206" s="118"/>
      <c r="D206" s="118"/>
      <c r="E206" s="118"/>
      <c r="F206" s="118"/>
      <c r="G206" s="29"/>
      <c r="H206" s="22"/>
      <c r="I206" s="117">
        <f t="shared" si="16"/>
        <v>18</v>
      </c>
      <c r="J206" s="117"/>
      <c r="K206" s="117"/>
      <c r="L206" s="1"/>
      <c r="M206" s="1"/>
      <c r="N206" s="117">
        <f>'転入者数データ'!B50+'転入者数データ'!E50+'転入者数データ'!H50+'転入者数データ'!K50+'転入者数データ'!N50+'転入者数データ'!Q50+'転入者数データ'!T50+'転入者数データ'!W50+'転入者数データ'!Z50+'転入者数データ'!AC50+'転入者数データ'!AF50+'転入者数データ'!AI50</f>
        <v>4</v>
      </c>
      <c r="O206" s="117"/>
      <c r="P206" s="1"/>
      <c r="Q206" s="1"/>
      <c r="R206" s="117">
        <f>'転入者数データ'!C50+'転入者数データ'!F50+'転入者数データ'!I50+'転入者数データ'!L50+'転入者数データ'!O50+'転入者数データ'!R50+'転入者数データ'!U50+'転入者数データ'!X50+'転入者数データ'!AA50+'転入者数データ'!AD50+'転入者数データ'!AG50+'転入者数データ'!AJ50</f>
        <v>14</v>
      </c>
      <c r="S206" s="117"/>
      <c r="T206" s="1"/>
      <c r="U206" s="1"/>
      <c r="V206" s="117">
        <f t="shared" si="15"/>
        <v>9</v>
      </c>
      <c r="W206" s="117"/>
      <c r="X206" s="117"/>
      <c r="Y206" s="1"/>
      <c r="Z206" s="1"/>
      <c r="AA206" s="117">
        <f>'転出者数データ'!B50+'転出者数データ'!E50+'転出者数データ'!H50+'転出者数データ'!K50+'転出者数データ'!N50+'転出者数データ'!Q50+'転出者数データ'!T50+'転出者数データ'!W50+'転出者数データ'!Z50+'転出者数データ'!AC50+'転出者数データ'!AF50+'転出者数データ'!AI50</f>
        <v>3</v>
      </c>
      <c r="AB206" s="117"/>
      <c r="AC206" s="1"/>
      <c r="AD206" s="1"/>
      <c r="AE206" s="117">
        <f>'転出者数データ'!C50+'転出者数データ'!F50+'転出者数データ'!I50+'転出者数データ'!L50+'転出者数データ'!O50+'転出者数データ'!R50+'転出者数データ'!U50+'転出者数データ'!X50+'転出者数データ'!AA50+'転出者数データ'!AD50+'転出者数データ'!AG50+'転出者数データ'!AJ50</f>
        <v>6</v>
      </c>
      <c r="AF206" s="117"/>
      <c r="AG206" s="39"/>
    </row>
    <row r="207" spans="1:33" ht="14.25" customHeight="1">
      <c r="A207" s="22"/>
      <c r="B207" s="118" t="s">
        <v>281</v>
      </c>
      <c r="C207" s="118"/>
      <c r="D207" s="118"/>
      <c r="E207" s="118"/>
      <c r="F207" s="118"/>
      <c r="G207" s="29"/>
      <c r="H207" s="22"/>
      <c r="I207" s="117">
        <f t="shared" si="16"/>
        <v>126</v>
      </c>
      <c r="J207" s="117"/>
      <c r="K207" s="117"/>
      <c r="L207" s="1"/>
      <c r="M207" s="1"/>
      <c r="N207" s="117">
        <f>'転入者数データ'!B51+'転入者数データ'!E51+'転入者数データ'!H51+'転入者数データ'!K51+'転入者数データ'!N51+'転入者数データ'!Q51+'転入者数データ'!T51+'転入者数データ'!W51+'転入者数データ'!Z51+'転入者数データ'!AC51+'転入者数データ'!AF51+'転入者数データ'!AI51</f>
        <v>70</v>
      </c>
      <c r="O207" s="117"/>
      <c r="P207" s="1"/>
      <c r="Q207" s="1"/>
      <c r="R207" s="117">
        <f>'転入者数データ'!C51+'転入者数データ'!F51+'転入者数データ'!I51+'転入者数データ'!L51+'転入者数データ'!O51+'転入者数データ'!R51+'転入者数データ'!U51+'転入者数データ'!X51+'転入者数データ'!AA51+'転入者数データ'!AD51+'転入者数データ'!AG51+'転入者数データ'!AJ51</f>
        <v>56</v>
      </c>
      <c r="S207" s="117"/>
      <c r="T207" s="1"/>
      <c r="U207" s="1"/>
      <c r="V207" s="117">
        <f t="shared" si="15"/>
        <v>61</v>
      </c>
      <c r="W207" s="117"/>
      <c r="X207" s="117"/>
      <c r="Y207" s="1"/>
      <c r="Z207" s="1"/>
      <c r="AA207" s="117">
        <f>'転出者数データ'!B51+'転出者数データ'!E51+'転出者数データ'!H51+'転出者数データ'!K51+'転出者数データ'!N51+'転出者数データ'!Q51+'転出者数データ'!T51+'転出者数データ'!W51+'転出者数データ'!Z51+'転出者数データ'!AC51+'転出者数データ'!AF51+'転出者数データ'!AI51</f>
        <v>31</v>
      </c>
      <c r="AB207" s="117"/>
      <c r="AC207" s="1"/>
      <c r="AD207" s="1"/>
      <c r="AE207" s="117">
        <f>'転出者数データ'!C51+'転出者数データ'!F51+'転出者数データ'!I51+'転出者数データ'!L51+'転出者数データ'!O51+'転出者数データ'!R51+'転出者数データ'!U51+'転出者数データ'!X51+'転出者数データ'!AA51+'転出者数データ'!AD51+'転出者数データ'!AG51+'転出者数データ'!AJ51</f>
        <v>30</v>
      </c>
      <c r="AF207" s="117"/>
      <c r="AG207" s="39"/>
    </row>
    <row r="208" spans="1:33" ht="14.25" customHeight="1">
      <c r="A208" s="226" t="s">
        <v>126</v>
      </c>
      <c r="B208" s="177"/>
      <c r="C208" s="177"/>
      <c r="D208" s="177"/>
      <c r="E208" s="177"/>
      <c r="F208" s="177"/>
      <c r="G208" s="227"/>
      <c r="H208" s="130"/>
      <c r="I208" s="130"/>
      <c r="J208" s="130"/>
      <c r="K208" s="130"/>
      <c r="L208" s="130"/>
      <c r="M208" s="130"/>
      <c r="N208" s="130"/>
      <c r="O208" s="130"/>
      <c r="P208" s="130"/>
      <c r="Q208" s="130"/>
      <c r="R208" s="130"/>
      <c r="S208" s="130"/>
      <c r="T208" s="130"/>
      <c r="U208" s="130"/>
      <c r="V208" s="130"/>
      <c r="W208" s="130"/>
      <c r="X208" s="130"/>
      <c r="Y208" s="130"/>
      <c r="Z208" s="130"/>
      <c r="AA208" s="130"/>
      <c r="AB208" s="130"/>
      <c r="AC208" s="130"/>
      <c r="AD208" s="130"/>
      <c r="AE208" s="130"/>
      <c r="AF208" s="130"/>
      <c r="AG208" s="131"/>
    </row>
    <row r="209" spans="1:33" ht="14.25" customHeight="1">
      <c r="A209" s="22"/>
      <c r="B209" s="118" t="s">
        <v>56</v>
      </c>
      <c r="C209" s="118"/>
      <c r="D209" s="118"/>
      <c r="E209" s="118"/>
      <c r="F209" s="118"/>
      <c r="G209" s="29"/>
      <c r="H209" s="1"/>
      <c r="I209" s="117">
        <f>SUM(L209:S209)</f>
        <v>705</v>
      </c>
      <c r="J209" s="117"/>
      <c r="K209" s="117"/>
      <c r="L209" s="1"/>
      <c r="M209" s="117">
        <f>SUM(N210:O223)</f>
        <v>355</v>
      </c>
      <c r="N209" s="117"/>
      <c r="O209" s="117"/>
      <c r="P209" s="1"/>
      <c r="Q209" s="117">
        <f>SUM(R210:S223)</f>
        <v>350</v>
      </c>
      <c r="R209" s="117"/>
      <c r="S209" s="117"/>
      <c r="T209" s="1"/>
      <c r="U209" s="1"/>
      <c r="V209" s="117">
        <f>SUM(Y209:AF209)</f>
        <v>790</v>
      </c>
      <c r="W209" s="117"/>
      <c r="X209" s="117"/>
      <c r="Y209" s="1"/>
      <c r="Z209" s="117">
        <f>SUM(AA210:AB223)</f>
        <v>456</v>
      </c>
      <c r="AA209" s="117"/>
      <c r="AB209" s="117"/>
      <c r="AC209" s="1"/>
      <c r="AD209" s="117">
        <f>SUM(AE210:AF223)</f>
        <v>334</v>
      </c>
      <c r="AE209" s="117"/>
      <c r="AF209" s="117"/>
      <c r="AG209" s="39"/>
    </row>
    <row r="210" spans="1:33" ht="14.25" customHeight="1">
      <c r="A210" s="22"/>
      <c r="B210" s="118" t="s">
        <v>254</v>
      </c>
      <c r="C210" s="118"/>
      <c r="D210" s="118"/>
      <c r="E210" s="118"/>
      <c r="F210" s="118"/>
      <c r="G210" s="29"/>
      <c r="H210" s="1"/>
      <c r="I210" s="117">
        <f>SUM(N210:S210)</f>
        <v>17</v>
      </c>
      <c r="J210" s="117"/>
      <c r="K210" s="117"/>
      <c r="L210" s="1"/>
      <c r="M210" s="1"/>
      <c r="N210" s="117">
        <f>'転入者数データ'!B52+'転入者数データ'!E52+'転入者数データ'!H52+'転入者数データ'!K52+'転入者数データ'!N52+'転入者数データ'!Q52+'転入者数データ'!T52+'転入者数データ'!W52+'転入者数データ'!Z52+'転入者数データ'!AC52+'転入者数データ'!AF52+'転入者数データ'!AI52</f>
        <v>9</v>
      </c>
      <c r="O210" s="117"/>
      <c r="P210" s="1"/>
      <c r="Q210" s="1"/>
      <c r="R210" s="117">
        <f>'転入者数データ'!C52+'転入者数データ'!F52+'転入者数データ'!I52+'転入者数データ'!L52+'転入者数データ'!O52+'転入者数データ'!R52+'転入者数データ'!U52+'転入者数データ'!X52+'転入者数データ'!AA52+'転入者数データ'!AD52+'転入者数データ'!AG52+'転入者数データ'!AJ52</f>
        <v>8</v>
      </c>
      <c r="S210" s="117"/>
      <c r="T210" s="1"/>
      <c r="U210" s="1"/>
      <c r="V210" s="117">
        <f>SUM(AA210:AF210)</f>
        <v>8</v>
      </c>
      <c r="W210" s="117"/>
      <c r="X210" s="117"/>
      <c r="Y210" s="1"/>
      <c r="Z210" s="1"/>
      <c r="AA210" s="117">
        <f>'転出者数データ'!B52+'転出者数データ'!E52+'転出者数データ'!H52+'転出者数データ'!K52+'転出者数データ'!N52+'転出者数データ'!Q52+'転出者数データ'!T52+'転出者数データ'!W52+'転出者数データ'!Z52+'転出者数データ'!AC52+'転出者数データ'!AF52+'転出者数データ'!AI52</f>
        <v>3</v>
      </c>
      <c r="AB210" s="117"/>
      <c r="AC210" s="1"/>
      <c r="AD210" s="1"/>
      <c r="AE210" s="117">
        <f>'転出者数データ'!C52+'転出者数データ'!F52+'転出者数データ'!I52+'転出者数データ'!L52+'転出者数データ'!O52+'転出者数データ'!R52+'転出者数データ'!U52+'転出者数データ'!X52+'転出者数データ'!AA52+'転出者数データ'!AD52+'転出者数データ'!AG52+'転出者数データ'!AJ52</f>
        <v>5</v>
      </c>
      <c r="AF210" s="117"/>
      <c r="AG210" s="39"/>
    </row>
    <row r="211" spans="1:33" ht="14.25" customHeight="1">
      <c r="A211" s="60"/>
      <c r="B211" s="118" t="s">
        <v>255</v>
      </c>
      <c r="C211" s="118"/>
      <c r="D211" s="118"/>
      <c r="E211" s="118"/>
      <c r="F211" s="118"/>
      <c r="G211" s="5"/>
      <c r="H211" s="4"/>
      <c r="I211" s="117">
        <f aca="true" t="shared" si="17" ref="I211:I223">SUM(N211:S211)</f>
        <v>6</v>
      </c>
      <c r="J211" s="117"/>
      <c r="K211" s="117"/>
      <c r="L211" s="1"/>
      <c r="M211" s="1"/>
      <c r="N211" s="117">
        <f>'転入者数データ'!B53+'転入者数データ'!E53+'転入者数データ'!H53+'転入者数データ'!K53+'転入者数データ'!N53+'転入者数データ'!Q53+'転入者数データ'!T53+'転入者数データ'!W53+'転入者数データ'!Z53+'転入者数データ'!AC53+'転入者数データ'!AF53+'転入者数データ'!AI53</f>
        <v>3</v>
      </c>
      <c r="O211" s="117"/>
      <c r="P211" s="1"/>
      <c r="Q211" s="1"/>
      <c r="R211" s="117">
        <f>'転入者数データ'!C53+'転入者数データ'!F53+'転入者数データ'!I53+'転入者数データ'!L53+'転入者数データ'!O53+'転入者数データ'!R53+'転入者数データ'!U53+'転入者数データ'!X53+'転入者数データ'!AA53+'転入者数データ'!AD53+'転入者数データ'!AG53+'転入者数データ'!AJ53</f>
        <v>3</v>
      </c>
      <c r="S211" s="117"/>
      <c r="T211" s="1"/>
      <c r="U211" s="1"/>
      <c r="V211" s="117">
        <f aca="true" t="shared" si="18" ref="V211:V223">SUM(AA211:AF211)</f>
        <v>2</v>
      </c>
      <c r="W211" s="117"/>
      <c r="X211" s="117"/>
      <c r="Y211" s="1"/>
      <c r="Z211" s="1"/>
      <c r="AA211" s="117">
        <f>'転出者数データ'!B53+'転出者数データ'!E53+'転出者数データ'!H53+'転出者数データ'!K53+'転出者数データ'!N53+'転出者数データ'!Q53+'転出者数データ'!T53+'転出者数データ'!W53+'転出者数データ'!Z53+'転出者数データ'!AC53+'転出者数データ'!AF53+'転出者数データ'!AI53</f>
        <v>2</v>
      </c>
      <c r="AB211" s="117"/>
      <c r="AC211" s="1"/>
      <c r="AD211" s="1"/>
      <c r="AE211" s="117">
        <f>'転出者数データ'!C53+'転出者数データ'!F53+'転出者数データ'!I53+'転出者数データ'!L53+'転出者数データ'!O53+'転出者数データ'!R53+'転出者数データ'!U53+'転出者数データ'!X53+'転出者数データ'!AA53+'転出者数データ'!AD53+'転出者数データ'!AG53+'転出者数データ'!AJ53</f>
        <v>0</v>
      </c>
      <c r="AF211" s="117"/>
      <c r="AG211" s="39"/>
    </row>
    <row r="212" spans="1:33" ht="14.25" customHeight="1">
      <c r="A212" s="60"/>
      <c r="B212" s="118" t="s">
        <v>118</v>
      </c>
      <c r="C212" s="118"/>
      <c r="D212" s="118"/>
      <c r="E212" s="118"/>
      <c r="F212" s="118"/>
      <c r="G212" s="5"/>
      <c r="H212" s="4"/>
      <c r="I212" s="117">
        <f>SUM(N212:S212)</f>
        <v>7</v>
      </c>
      <c r="J212" s="117"/>
      <c r="K212" s="117"/>
      <c r="L212" s="1"/>
      <c r="M212" s="1"/>
      <c r="N212" s="117">
        <f>'転入者数データ'!B54+'転入者数データ'!E54+'転入者数データ'!H54+'転入者数データ'!K54+'転入者数データ'!N54+'転入者数データ'!Q54+'転入者数データ'!T54+'転入者数データ'!W54+'転入者数データ'!Z54+'転入者数データ'!AC54+'転入者数データ'!AF54+'転入者数データ'!AI54</f>
        <v>5</v>
      </c>
      <c r="O212" s="117"/>
      <c r="P212" s="1"/>
      <c r="Q212" s="1"/>
      <c r="R212" s="117">
        <f>'転入者数データ'!C54+'転入者数データ'!F54+'転入者数データ'!I54+'転入者数データ'!L54+'転入者数データ'!O54+'転入者数データ'!R54+'転入者数データ'!U54+'転入者数データ'!X54+'転入者数データ'!AA54+'転入者数データ'!AD54+'転入者数データ'!AG54+'転入者数データ'!AJ54</f>
        <v>2</v>
      </c>
      <c r="S212" s="117"/>
      <c r="T212" s="1"/>
      <c r="U212" s="1"/>
      <c r="V212" s="117">
        <f>SUM(AA212:AF212)</f>
        <v>11</v>
      </c>
      <c r="W212" s="117"/>
      <c r="X212" s="117"/>
      <c r="Y212" s="47"/>
      <c r="Z212" s="1"/>
      <c r="AA212" s="117">
        <f>'転出者数データ'!B54+'転出者数データ'!E54+'転出者数データ'!H54+'転出者数データ'!K54+'転出者数データ'!N54+'転出者数データ'!Q54+'転出者数データ'!T54+'転出者数データ'!W54+'転出者数データ'!Z54+'転出者数データ'!AC54+'転出者数データ'!AF54+'転出者数データ'!AI54</f>
        <v>6</v>
      </c>
      <c r="AB212" s="117"/>
      <c r="AC212" s="1"/>
      <c r="AD212" s="1"/>
      <c r="AE212" s="117">
        <f>'転出者数データ'!C54+'転出者数データ'!F54+'転出者数データ'!I54+'転出者数データ'!L54+'転出者数データ'!O54+'転出者数データ'!R54+'転出者数データ'!U54+'転出者数データ'!X54+'転出者数データ'!AA54+'転出者数データ'!AD54+'転出者数データ'!AG54+'転出者数データ'!AJ54</f>
        <v>5</v>
      </c>
      <c r="AF212" s="117"/>
      <c r="AG212" s="39"/>
    </row>
    <row r="213" spans="1:33" ht="14.25" customHeight="1">
      <c r="A213" s="60"/>
      <c r="B213" s="118" t="s">
        <v>256</v>
      </c>
      <c r="C213" s="118"/>
      <c r="D213" s="118"/>
      <c r="E213" s="118"/>
      <c r="F213" s="118"/>
      <c r="G213" s="5"/>
      <c r="H213" s="4"/>
      <c r="I213" s="117">
        <f t="shared" si="17"/>
        <v>9</v>
      </c>
      <c r="J213" s="117"/>
      <c r="K213" s="117"/>
      <c r="L213" s="1"/>
      <c r="M213" s="1"/>
      <c r="N213" s="117">
        <f>'転入者数データ'!B55+'転入者数データ'!E55+'転入者数データ'!H55+'転入者数データ'!K55+'転入者数データ'!N55+'転入者数データ'!Q55+'転入者数データ'!T55+'転入者数データ'!W55+'転入者数データ'!Z55+'転入者数データ'!AC55+'転入者数データ'!AF55+'転入者数データ'!AI55</f>
        <v>3</v>
      </c>
      <c r="O213" s="117"/>
      <c r="P213" s="1"/>
      <c r="Q213" s="1"/>
      <c r="R213" s="117">
        <f>'転入者数データ'!C55+'転入者数データ'!F55+'転入者数データ'!I55+'転入者数データ'!L55+'転入者数データ'!O55+'転入者数データ'!R55+'転入者数データ'!U55+'転入者数データ'!X55+'転入者数データ'!AA55+'転入者数データ'!AD55+'転入者数データ'!AG55+'転入者数データ'!AJ55</f>
        <v>6</v>
      </c>
      <c r="S213" s="117"/>
      <c r="T213" s="1"/>
      <c r="U213" s="1"/>
      <c r="V213" s="117">
        <f t="shared" si="18"/>
        <v>4</v>
      </c>
      <c r="W213" s="117"/>
      <c r="X213" s="117"/>
      <c r="Y213" s="1"/>
      <c r="Z213" s="1"/>
      <c r="AA213" s="117">
        <f>'転出者数データ'!B55+'転出者数データ'!E55+'転出者数データ'!H55+'転出者数データ'!K55+'転出者数データ'!N55+'転出者数データ'!Q55+'転出者数データ'!T55+'転出者数データ'!W55+'転出者数データ'!Z55+'転出者数データ'!AC55+'転出者数データ'!AF55+'転出者数データ'!AI55</f>
        <v>2</v>
      </c>
      <c r="AB213" s="117"/>
      <c r="AC213" s="1"/>
      <c r="AD213" s="1"/>
      <c r="AE213" s="117">
        <f>'転出者数データ'!C55+'転出者数データ'!F55+'転出者数データ'!I55+'転出者数データ'!L55+'転出者数データ'!O55+'転出者数データ'!R55+'転出者数データ'!U55+'転出者数データ'!X55+'転出者数データ'!AA55+'転出者数データ'!AD55+'転出者数データ'!AG55+'転出者数データ'!AJ55</f>
        <v>2</v>
      </c>
      <c r="AF213" s="117"/>
      <c r="AG213" s="39"/>
    </row>
    <row r="214" spans="1:33" ht="14.25" customHeight="1">
      <c r="A214" s="60"/>
      <c r="B214" s="118" t="s">
        <v>257</v>
      </c>
      <c r="C214" s="118"/>
      <c r="D214" s="118"/>
      <c r="E214" s="118"/>
      <c r="F214" s="118"/>
      <c r="G214" s="5"/>
      <c r="H214" s="4"/>
      <c r="I214" s="117">
        <f t="shared" si="17"/>
        <v>38</v>
      </c>
      <c r="J214" s="117"/>
      <c r="K214" s="117"/>
      <c r="L214" s="1"/>
      <c r="M214" s="1"/>
      <c r="N214" s="117">
        <f>'転入者数データ'!B56+'転入者数データ'!E56+'転入者数データ'!H56+'転入者数データ'!K56+'転入者数データ'!N56+'転入者数データ'!Q56+'転入者数データ'!T56+'転入者数データ'!W56+'転入者数データ'!Z56+'転入者数データ'!AC56+'転入者数データ'!AF56+'転入者数データ'!AI56</f>
        <v>20</v>
      </c>
      <c r="O214" s="117"/>
      <c r="P214" s="1"/>
      <c r="Q214" s="1"/>
      <c r="R214" s="117">
        <f>'転入者数データ'!C56+'転入者数データ'!F56+'転入者数データ'!I56+'転入者数データ'!L56+'転入者数データ'!O56+'転入者数データ'!R56+'転入者数データ'!U56+'転入者数データ'!X56+'転入者数データ'!AA56+'転入者数データ'!AD56+'転入者数データ'!AG56+'転入者数データ'!AJ56</f>
        <v>18</v>
      </c>
      <c r="S214" s="117"/>
      <c r="T214" s="1"/>
      <c r="U214" s="1"/>
      <c r="V214" s="117">
        <f t="shared" si="18"/>
        <v>73</v>
      </c>
      <c r="W214" s="117"/>
      <c r="X214" s="117"/>
      <c r="Y214" s="1"/>
      <c r="Z214" s="1"/>
      <c r="AA214" s="117">
        <f>'転出者数データ'!B56+'転出者数データ'!E56+'転出者数データ'!H56+'転出者数データ'!K56+'転出者数データ'!N56+'転出者数データ'!Q56+'転出者数データ'!T56+'転出者数データ'!W56+'転出者数データ'!Z56+'転出者数データ'!AC56+'転出者数データ'!AF56+'転出者数データ'!AI56</f>
        <v>44</v>
      </c>
      <c r="AB214" s="117"/>
      <c r="AC214" s="1"/>
      <c r="AD214" s="1"/>
      <c r="AE214" s="117">
        <f>'転出者数データ'!C56+'転出者数データ'!F56+'転出者数データ'!I56+'転出者数データ'!L56+'転出者数データ'!O56+'転出者数データ'!R56+'転出者数データ'!U56+'転出者数データ'!X56+'転出者数データ'!AA56+'転出者数データ'!AD56+'転出者数データ'!AG56+'転出者数データ'!AJ56</f>
        <v>29</v>
      </c>
      <c r="AF214" s="117"/>
      <c r="AG214" s="39"/>
    </row>
    <row r="215" spans="1:33" ht="14.25" customHeight="1">
      <c r="A215" s="60"/>
      <c r="B215" s="118" t="s">
        <v>258</v>
      </c>
      <c r="C215" s="118"/>
      <c r="D215" s="118"/>
      <c r="E215" s="118"/>
      <c r="F215" s="118"/>
      <c r="G215" s="5"/>
      <c r="H215" s="4"/>
      <c r="I215" s="117">
        <f t="shared" si="17"/>
        <v>36</v>
      </c>
      <c r="J215" s="117"/>
      <c r="K215" s="117"/>
      <c r="L215" s="1"/>
      <c r="M215" s="1"/>
      <c r="N215" s="117">
        <f>'転入者数データ'!B57+'転入者数データ'!E57+'転入者数データ'!H57+'転入者数データ'!K57+'転入者数データ'!N57+'転入者数データ'!Q57+'転入者数データ'!T57+'転入者数データ'!W57+'転入者数データ'!Z57+'転入者数データ'!AC57+'転入者数データ'!AF57+'転入者数データ'!AI57</f>
        <v>20</v>
      </c>
      <c r="O215" s="117"/>
      <c r="P215" s="1"/>
      <c r="Q215" s="1"/>
      <c r="R215" s="117">
        <f>'転入者数データ'!C57+'転入者数データ'!F57+'転入者数データ'!I57+'転入者数データ'!L57+'転入者数データ'!O57+'転入者数データ'!R57+'転入者数データ'!U57+'転入者数データ'!X57+'転入者数データ'!AA57+'転入者数データ'!AD57+'転入者数データ'!AG57+'転入者数データ'!AJ57</f>
        <v>16</v>
      </c>
      <c r="S215" s="117"/>
      <c r="T215" s="1"/>
      <c r="U215" s="1"/>
      <c r="V215" s="117">
        <f t="shared" si="18"/>
        <v>36</v>
      </c>
      <c r="W215" s="117"/>
      <c r="X215" s="117"/>
      <c r="Y215" s="1"/>
      <c r="Z215" s="1"/>
      <c r="AA215" s="117">
        <f>'転出者数データ'!B57+'転出者数データ'!E57+'転出者数データ'!H57+'転出者数データ'!K57+'転出者数データ'!N57+'転出者数データ'!Q57+'転出者数データ'!T57+'転出者数データ'!W57+'転出者数データ'!Z57+'転出者数データ'!AC57+'転出者数データ'!AF57+'転出者数データ'!AI57</f>
        <v>15</v>
      </c>
      <c r="AB215" s="117"/>
      <c r="AC215" s="1"/>
      <c r="AD215" s="1"/>
      <c r="AE215" s="117">
        <f>'転出者数データ'!C57+'転出者数データ'!F57+'転出者数データ'!I57+'転出者数データ'!L57+'転出者数データ'!O57+'転出者数データ'!R57+'転出者数データ'!U57+'転出者数データ'!X57+'転出者数データ'!AA57+'転出者数データ'!AD57+'転出者数データ'!AG57+'転出者数データ'!AJ57</f>
        <v>21</v>
      </c>
      <c r="AF215" s="117"/>
      <c r="AG215" s="39"/>
    </row>
    <row r="216" spans="1:33" ht="14.25" customHeight="1">
      <c r="A216" s="60"/>
      <c r="B216" s="118" t="s">
        <v>238</v>
      </c>
      <c r="C216" s="118"/>
      <c r="D216" s="118"/>
      <c r="E216" s="118"/>
      <c r="F216" s="118"/>
      <c r="G216" s="5"/>
      <c r="H216" s="4"/>
      <c r="I216" s="117">
        <f t="shared" si="17"/>
        <v>4</v>
      </c>
      <c r="J216" s="117"/>
      <c r="K216" s="117"/>
      <c r="L216" s="1"/>
      <c r="M216" s="1"/>
      <c r="N216" s="117">
        <f>'転入者数データ'!B58+'転入者数データ'!E58+'転入者数データ'!H58+'転入者数データ'!K58+'転入者数データ'!N58+'転入者数データ'!Q58+'転入者数データ'!T58+'転入者数データ'!W58+'転入者数データ'!Z58+'転入者数データ'!AC58+'転入者数データ'!AF58+'転入者数データ'!AI58</f>
        <v>3</v>
      </c>
      <c r="O216" s="117"/>
      <c r="P216" s="1"/>
      <c r="Q216" s="1"/>
      <c r="R216" s="117">
        <f>'転入者数データ'!C58+'転入者数データ'!F58+'転入者数データ'!I58+'転入者数データ'!L58+'転入者数データ'!O58+'転入者数データ'!R58+'転入者数データ'!U58+'転入者数データ'!X58+'転入者数データ'!AA58+'転入者数データ'!AD58+'転入者数データ'!AG58+'転入者数データ'!AJ58</f>
        <v>1</v>
      </c>
      <c r="S216" s="117"/>
      <c r="T216" s="1"/>
      <c r="U216" s="1"/>
      <c r="V216" s="117">
        <f t="shared" si="18"/>
        <v>13</v>
      </c>
      <c r="W216" s="117"/>
      <c r="X216" s="117"/>
      <c r="Y216" s="1"/>
      <c r="Z216" s="1"/>
      <c r="AA216" s="117">
        <f>'転出者数データ'!B58+'転出者数データ'!E58+'転出者数データ'!H58+'転出者数データ'!K58+'転出者数データ'!N58+'転出者数データ'!Q58+'転出者数データ'!T58+'転出者数データ'!W58+'転出者数データ'!Z58+'転出者数データ'!AC58+'転出者数データ'!AF58+'転出者数データ'!AI58</f>
        <v>9</v>
      </c>
      <c r="AB216" s="117"/>
      <c r="AC216" s="1"/>
      <c r="AD216" s="1"/>
      <c r="AE216" s="117">
        <f>'転出者数データ'!C58+'転出者数データ'!F58+'転出者数データ'!I58+'転出者数データ'!L58+'転出者数データ'!O58+'転出者数データ'!R58+'転出者数データ'!U58+'転出者数データ'!X58+'転出者数データ'!AA58+'転出者数データ'!AD58+'転出者数データ'!AG58+'転出者数データ'!AJ58</f>
        <v>4</v>
      </c>
      <c r="AF216" s="117"/>
      <c r="AG216" s="39"/>
    </row>
    <row r="217" spans="1:33" ht="14.25" customHeight="1">
      <c r="A217" s="60"/>
      <c r="B217" s="118" t="s">
        <v>120</v>
      </c>
      <c r="C217" s="118"/>
      <c r="D217" s="118"/>
      <c r="E217" s="118"/>
      <c r="F217" s="118"/>
      <c r="G217" s="5"/>
      <c r="H217" s="4"/>
      <c r="I217" s="117">
        <f t="shared" si="17"/>
        <v>35</v>
      </c>
      <c r="J217" s="117"/>
      <c r="K217" s="117"/>
      <c r="L217" s="1"/>
      <c r="M217" s="1"/>
      <c r="N217" s="117">
        <f>'転入者数データ'!B59+'転入者数データ'!E59+'転入者数データ'!H59+'転入者数データ'!K59+'転入者数データ'!N59+'転入者数データ'!Q59+'転入者数データ'!T59+'転入者数データ'!W59+'転入者数データ'!Z59+'転入者数データ'!AC59+'転入者数データ'!AF59+'転入者数データ'!AI59</f>
        <v>20</v>
      </c>
      <c r="O217" s="117"/>
      <c r="P217" s="1"/>
      <c r="Q217" s="1"/>
      <c r="R217" s="117">
        <f>'転入者数データ'!C59+'転入者数データ'!F59+'転入者数データ'!I59+'転入者数データ'!L59+'転入者数データ'!O59+'転入者数データ'!R59+'転入者数データ'!U59+'転入者数データ'!X59+'転入者数データ'!AA59+'転入者数データ'!AD59+'転入者数データ'!AG59+'転入者数データ'!AJ59</f>
        <v>15</v>
      </c>
      <c r="S217" s="117"/>
      <c r="T217" s="1"/>
      <c r="U217" s="1"/>
      <c r="V217" s="117">
        <f t="shared" si="18"/>
        <v>35</v>
      </c>
      <c r="W217" s="117"/>
      <c r="X217" s="117"/>
      <c r="Y217" s="1"/>
      <c r="Z217" s="1"/>
      <c r="AA217" s="117">
        <f>'転出者数データ'!B59+'転出者数データ'!E59+'転出者数データ'!H59+'転出者数データ'!K59+'転出者数データ'!N59+'転出者数データ'!Q59+'転出者数データ'!T59+'転出者数データ'!W59+'転出者数データ'!Z59+'転出者数データ'!AC59+'転出者数データ'!AF59+'転出者数データ'!AI59</f>
        <v>21</v>
      </c>
      <c r="AB217" s="117"/>
      <c r="AC217" s="1"/>
      <c r="AD217" s="1"/>
      <c r="AE217" s="117">
        <f>'転出者数データ'!C59+'転出者数データ'!F59+'転出者数データ'!I59+'転出者数データ'!L59+'転出者数データ'!O59+'転出者数データ'!R59+'転出者数データ'!U59+'転出者数データ'!X59+'転出者数データ'!AA59+'転出者数データ'!AD59+'転出者数データ'!AG59+'転出者数データ'!AJ59</f>
        <v>14</v>
      </c>
      <c r="AF217" s="117"/>
      <c r="AG217" s="39"/>
    </row>
    <row r="218" spans="1:33" ht="14.25" customHeight="1">
      <c r="A218" s="60"/>
      <c r="B218" s="118" t="s">
        <v>121</v>
      </c>
      <c r="C218" s="118"/>
      <c r="D218" s="118"/>
      <c r="E218" s="118"/>
      <c r="F218" s="118"/>
      <c r="G218" s="5"/>
      <c r="H218" s="4"/>
      <c r="I218" s="117">
        <f t="shared" si="17"/>
        <v>317</v>
      </c>
      <c r="J218" s="117"/>
      <c r="K218" s="117"/>
      <c r="L218" s="1"/>
      <c r="M218" s="1"/>
      <c r="N218" s="117">
        <f>'転入者数データ'!B60+'転入者数データ'!E60+'転入者数データ'!H60+'転入者数データ'!K60+'転入者数データ'!N60+'転入者数データ'!Q60+'転入者数データ'!T60+'転入者数データ'!W60+'転入者数データ'!Z60+'転入者数データ'!AC60+'転入者数データ'!AF60+'転入者数データ'!AI60</f>
        <v>153</v>
      </c>
      <c r="O218" s="117"/>
      <c r="P218" s="1"/>
      <c r="Q218" s="1"/>
      <c r="R218" s="117">
        <f>'転入者数データ'!C60+'転入者数データ'!F60+'転入者数データ'!I60+'転入者数データ'!L60+'転入者数データ'!O60+'転入者数データ'!R60+'転入者数データ'!U60+'転入者数データ'!X60+'転入者数データ'!AA60+'転入者数データ'!AD60+'転入者数データ'!AG60+'転入者数データ'!AJ60</f>
        <v>164</v>
      </c>
      <c r="S218" s="117"/>
      <c r="T218" s="1"/>
      <c r="U218" s="1"/>
      <c r="V218" s="117">
        <f t="shared" si="18"/>
        <v>431</v>
      </c>
      <c r="W218" s="117"/>
      <c r="X218" s="117"/>
      <c r="Y218" s="1"/>
      <c r="Z218" s="1"/>
      <c r="AA218" s="117">
        <f>'転出者数データ'!B60+'転出者数データ'!E60+'転出者数データ'!H60+'転出者数データ'!K60+'転出者数データ'!N60+'転出者数データ'!Q60+'転出者数データ'!T60+'転出者数データ'!W60+'転出者数データ'!Z60+'転出者数データ'!AC60+'転出者数データ'!AF60+'転出者数データ'!AI60</f>
        <v>255</v>
      </c>
      <c r="AB218" s="117"/>
      <c r="AC218" s="1"/>
      <c r="AD218" s="1"/>
      <c r="AE218" s="117">
        <f>'転出者数データ'!C60+'転出者数データ'!F60+'転出者数データ'!I60+'転出者数データ'!L60+'転出者数データ'!O60+'転出者数データ'!R60+'転出者数データ'!U60+'転出者数データ'!X60+'転出者数データ'!AA60+'転出者数データ'!AD60+'転出者数データ'!AG60+'転出者数データ'!AJ60</f>
        <v>176</v>
      </c>
      <c r="AF218" s="117"/>
      <c r="AG218" s="39"/>
    </row>
    <row r="219" spans="1:33" ht="14.25" customHeight="1">
      <c r="A219" s="60"/>
      <c r="B219" s="118" t="s">
        <v>85</v>
      </c>
      <c r="C219" s="118"/>
      <c r="D219" s="118"/>
      <c r="E219" s="118"/>
      <c r="F219" s="118"/>
      <c r="G219" s="5"/>
      <c r="H219" s="4"/>
      <c r="I219" s="117">
        <f t="shared" si="17"/>
        <v>152</v>
      </c>
      <c r="J219" s="117"/>
      <c r="K219" s="117"/>
      <c r="L219" s="1"/>
      <c r="M219" s="1"/>
      <c r="N219" s="117">
        <f>'転入者数データ'!B61+'転入者数データ'!E61+'転入者数データ'!H61+'転入者数データ'!K61+'転入者数データ'!N61+'転入者数データ'!Q61+'転入者数データ'!T61+'転入者数データ'!W61+'転入者数データ'!Z61+'転入者数データ'!AC61+'転入者数データ'!AF61+'転入者数データ'!AI61</f>
        <v>67</v>
      </c>
      <c r="O219" s="117"/>
      <c r="P219" s="1"/>
      <c r="Q219" s="1"/>
      <c r="R219" s="117">
        <f>'転入者数データ'!C61+'転入者数データ'!F61+'転入者数データ'!I61+'転入者数データ'!L61+'転入者数データ'!O61+'転入者数データ'!R61+'転入者数データ'!U61+'転入者数データ'!X61+'転入者数データ'!AA61+'転入者数データ'!AD61+'転入者数データ'!AG61+'転入者数データ'!AJ61</f>
        <v>85</v>
      </c>
      <c r="S219" s="117"/>
      <c r="T219" s="1"/>
      <c r="U219" s="1"/>
      <c r="V219" s="117">
        <f t="shared" si="18"/>
        <v>113</v>
      </c>
      <c r="W219" s="117"/>
      <c r="X219" s="117"/>
      <c r="Y219" s="1"/>
      <c r="Z219" s="1"/>
      <c r="AA219" s="117">
        <f>'転出者数データ'!B61+'転出者数データ'!E61+'転出者数データ'!H61+'転出者数データ'!K61+'転出者数データ'!N61+'転出者数データ'!Q61+'転出者数データ'!T61+'転出者数データ'!W61+'転出者数データ'!Z61+'転出者数データ'!AC61+'転出者数データ'!AF61+'転出者数データ'!AI61</f>
        <v>56</v>
      </c>
      <c r="AB219" s="117"/>
      <c r="AC219" s="1"/>
      <c r="AD219" s="1"/>
      <c r="AE219" s="117">
        <f>'転出者数データ'!C61+'転出者数データ'!F61+'転出者数データ'!I61+'転出者数データ'!L61+'転出者数データ'!O61+'転出者数データ'!R61+'転出者数データ'!U61+'転出者数データ'!X61+'転出者数データ'!AA61+'転出者数データ'!AD61+'転出者数データ'!AG61+'転出者数データ'!AJ61</f>
        <v>57</v>
      </c>
      <c r="AF219" s="117"/>
      <c r="AG219" s="39"/>
    </row>
    <row r="220" spans="1:33" ht="14.25" customHeight="1">
      <c r="A220" s="60"/>
      <c r="B220" s="118" t="s">
        <v>122</v>
      </c>
      <c r="C220" s="118"/>
      <c r="D220" s="118"/>
      <c r="E220" s="118"/>
      <c r="F220" s="118"/>
      <c r="G220" s="5"/>
      <c r="H220" s="4"/>
      <c r="I220" s="117">
        <f t="shared" si="17"/>
        <v>38</v>
      </c>
      <c r="J220" s="117"/>
      <c r="K220" s="117"/>
      <c r="L220" s="1"/>
      <c r="M220" s="1"/>
      <c r="N220" s="117">
        <f>'転入者数データ'!B62+'転入者数データ'!E62+'転入者数データ'!H62+'転入者数データ'!K62+'転入者数データ'!N62+'転入者数データ'!Q62+'転入者数データ'!T62+'転入者数データ'!W62+'転入者数データ'!Z62+'転入者数データ'!AC62+'転入者数データ'!AF62+'転入者数データ'!AI62</f>
        <v>21</v>
      </c>
      <c r="O220" s="117"/>
      <c r="P220" s="1"/>
      <c r="Q220" s="1"/>
      <c r="R220" s="117">
        <f>'転入者数データ'!C62+'転入者数データ'!F62+'転入者数データ'!I62+'転入者数データ'!L62+'転入者数データ'!O62+'転入者数データ'!R62+'転入者数データ'!U62+'転入者数データ'!X62+'転入者数データ'!AA62+'転入者数データ'!AD62+'転入者数データ'!AG62+'転入者数データ'!AJ62</f>
        <v>17</v>
      </c>
      <c r="S220" s="117"/>
      <c r="T220" s="1"/>
      <c r="U220" s="1"/>
      <c r="V220" s="117">
        <f t="shared" si="18"/>
        <v>36</v>
      </c>
      <c r="W220" s="117"/>
      <c r="X220" s="117"/>
      <c r="Y220" s="1"/>
      <c r="Z220" s="1"/>
      <c r="AA220" s="117">
        <f>'転出者数データ'!B62+'転出者数データ'!E62+'転出者数データ'!H62+'転出者数データ'!K62+'転出者数データ'!N62+'転出者数データ'!Q62+'転出者数データ'!T62+'転出者数データ'!W62+'転出者数データ'!Z62+'転出者数データ'!AC62+'転出者数データ'!AF62+'転出者数データ'!AI62</f>
        <v>22</v>
      </c>
      <c r="AB220" s="117"/>
      <c r="AC220" s="1"/>
      <c r="AD220" s="1"/>
      <c r="AE220" s="117">
        <f>'転出者数データ'!C62+'転出者数データ'!F62+'転出者数データ'!I62+'転出者数データ'!L62+'転出者数データ'!O62+'転出者数データ'!R62+'転出者数データ'!U62+'転出者数データ'!X62+'転出者数データ'!AA62+'転出者数データ'!AD62+'転出者数データ'!AG62+'転出者数データ'!AJ62</f>
        <v>14</v>
      </c>
      <c r="AF220" s="117"/>
      <c r="AG220" s="39"/>
    </row>
    <row r="221" spans="1:33" ht="14.25" customHeight="1">
      <c r="A221" s="60"/>
      <c r="B221" s="118" t="s">
        <v>123</v>
      </c>
      <c r="C221" s="118"/>
      <c r="D221" s="118"/>
      <c r="E221" s="118"/>
      <c r="F221" s="118"/>
      <c r="G221" s="5"/>
      <c r="H221" s="4"/>
      <c r="I221" s="117">
        <f t="shared" si="17"/>
        <v>20</v>
      </c>
      <c r="J221" s="117"/>
      <c r="K221" s="117"/>
      <c r="L221" s="1"/>
      <c r="M221" s="1"/>
      <c r="N221" s="117">
        <f>'転入者数データ'!B63+'転入者数データ'!E63+'転入者数データ'!H63+'転入者数データ'!K63+'転入者数データ'!N63+'転入者数データ'!Q63+'転入者数データ'!T63+'転入者数データ'!W63+'転入者数データ'!Z63+'転入者数データ'!AC63+'転入者数データ'!AF63+'転入者数データ'!AI63</f>
        <v>13</v>
      </c>
      <c r="O221" s="117"/>
      <c r="P221" s="1"/>
      <c r="Q221" s="1"/>
      <c r="R221" s="117">
        <f>'転入者数データ'!C63+'転入者数データ'!F63+'転入者数データ'!I63+'転入者数データ'!L63+'転入者数データ'!O63+'転入者数データ'!R63+'転入者数データ'!U63+'転入者数データ'!X63+'転入者数データ'!AA63+'転入者数データ'!AD63+'転入者数データ'!AG63+'転入者数データ'!AJ63</f>
        <v>7</v>
      </c>
      <c r="S221" s="117"/>
      <c r="T221" s="1"/>
      <c r="U221" s="1"/>
      <c r="V221" s="117">
        <f t="shared" si="18"/>
        <v>13</v>
      </c>
      <c r="W221" s="117"/>
      <c r="X221" s="117"/>
      <c r="Y221" s="1"/>
      <c r="Z221" s="1"/>
      <c r="AA221" s="117">
        <f>'転出者数データ'!B63+'転出者数データ'!E63+'転出者数データ'!H63+'転出者数データ'!K63+'転出者数データ'!N63+'転出者数データ'!Q63+'転出者数データ'!T63+'転出者数データ'!W63+'転出者数データ'!Z63+'転出者数データ'!AC63+'転出者数データ'!AF63+'転出者数データ'!AI63</f>
        <v>10</v>
      </c>
      <c r="AB221" s="117"/>
      <c r="AC221" s="1"/>
      <c r="AD221" s="1"/>
      <c r="AE221" s="117">
        <f>'転出者数データ'!C63+'転出者数データ'!F63+'転出者数データ'!I63+'転出者数データ'!L63+'転出者数データ'!O63+'転出者数データ'!R63+'転出者数データ'!U63+'転出者数データ'!X63+'転出者数データ'!AA63+'転出者数データ'!AD63+'転出者数データ'!AG63+'転出者数データ'!AJ63</f>
        <v>3</v>
      </c>
      <c r="AF221" s="117"/>
      <c r="AG221" s="39"/>
    </row>
    <row r="222" spans="1:33" ht="14.25" customHeight="1">
      <c r="A222" s="60"/>
      <c r="B222" s="118" t="s">
        <v>124</v>
      </c>
      <c r="C222" s="118"/>
      <c r="D222" s="118"/>
      <c r="E222" s="118"/>
      <c r="F222" s="118"/>
      <c r="G222" s="5"/>
      <c r="H222" s="4"/>
      <c r="I222" s="117">
        <f t="shared" si="17"/>
        <v>5</v>
      </c>
      <c r="J222" s="117"/>
      <c r="K222" s="117"/>
      <c r="L222" s="1"/>
      <c r="M222" s="1"/>
      <c r="N222" s="117">
        <f>'転入者数データ'!B64+'転入者数データ'!E64+'転入者数データ'!H64+'転入者数データ'!K64+'転入者数データ'!N64+'転入者数データ'!Q64+'転入者数データ'!T64+'転入者数データ'!W64+'転入者数データ'!Z64+'転入者数データ'!AC64+'転入者数データ'!AF64+'転入者数データ'!AI64</f>
        <v>4</v>
      </c>
      <c r="O222" s="117"/>
      <c r="P222" s="1"/>
      <c r="Q222" s="1"/>
      <c r="R222" s="117">
        <f>'転入者数データ'!C64+'転入者数データ'!F64+'転入者数データ'!I64+'転入者数データ'!L64+'転入者数データ'!O64+'転入者数データ'!R64+'転入者数データ'!U64+'転入者数データ'!X64+'転入者数データ'!AA64+'転入者数データ'!AD64+'転入者数データ'!AG64+'転入者数データ'!AJ64</f>
        <v>1</v>
      </c>
      <c r="S222" s="117"/>
      <c r="T222" s="1"/>
      <c r="U222" s="1"/>
      <c r="V222" s="117">
        <f t="shared" si="18"/>
        <v>8</v>
      </c>
      <c r="W222" s="117"/>
      <c r="X222" s="117"/>
      <c r="Y222" s="1"/>
      <c r="Z222" s="1"/>
      <c r="AA222" s="117">
        <f>'転出者数データ'!B64+'転出者数データ'!E64+'転出者数データ'!H64+'転出者数データ'!K64+'転出者数データ'!N64+'転出者数データ'!Q64+'転出者数データ'!T64+'転出者数データ'!W64+'転出者数データ'!Z64+'転出者数データ'!AC64+'転出者数データ'!AF64+'転出者数データ'!AI64</f>
        <v>5</v>
      </c>
      <c r="AB222" s="117"/>
      <c r="AC222" s="1"/>
      <c r="AD222" s="1"/>
      <c r="AE222" s="117">
        <f>'転出者数データ'!C64+'転出者数データ'!F64+'転出者数データ'!I64+'転出者数データ'!L64+'転出者数データ'!O64+'転出者数データ'!R64+'転出者数データ'!U64+'転出者数データ'!X64+'転出者数データ'!AA64+'転出者数データ'!AD64+'転出者数データ'!AG64+'転出者数データ'!AJ64</f>
        <v>3</v>
      </c>
      <c r="AF222" s="117"/>
      <c r="AG222" s="39"/>
    </row>
    <row r="223" spans="1:33" ht="14.25" customHeight="1">
      <c r="A223" s="61"/>
      <c r="B223" s="186" t="s">
        <v>125</v>
      </c>
      <c r="C223" s="186"/>
      <c r="D223" s="186"/>
      <c r="E223" s="186"/>
      <c r="F223" s="186"/>
      <c r="G223" s="10"/>
      <c r="H223" s="11"/>
      <c r="I223" s="108">
        <f t="shared" si="17"/>
        <v>21</v>
      </c>
      <c r="J223" s="108"/>
      <c r="K223" s="108"/>
      <c r="L223" s="21"/>
      <c r="M223" s="21"/>
      <c r="N223" s="108">
        <f>'転入者数データ'!B65+'転入者数データ'!E65+'転入者数データ'!H65+'転入者数データ'!K65+'転入者数データ'!N65+'転入者数データ'!Q65+'転入者数データ'!T65+'転入者数データ'!W65+'転入者数データ'!Z65+'転入者数データ'!AC65+'転入者数データ'!AF65+'転入者数データ'!AI65</f>
        <v>14</v>
      </c>
      <c r="O223" s="108"/>
      <c r="P223" s="21"/>
      <c r="Q223" s="21"/>
      <c r="R223" s="108">
        <f>'転入者数データ'!C65+'転入者数データ'!F65+'転入者数データ'!I65+'転入者数データ'!L65+'転入者数データ'!O65+'転入者数データ'!R65+'転入者数データ'!U65+'転入者数データ'!X65+'転入者数データ'!AA65+'転入者数データ'!AD65+'転入者数データ'!AG65+'転入者数データ'!AJ65</f>
        <v>7</v>
      </c>
      <c r="S223" s="108"/>
      <c r="T223" s="21"/>
      <c r="U223" s="21"/>
      <c r="V223" s="108">
        <f t="shared" si="18"/>
        <v>7</v>
      </c>
      <c r="W223" s="108"/>
      <c r="X223" s="108"/>
      <c r="Y223" s="21"/>
      <c r="Z223" s="21"/>
      <c r="AA223" s="108">
        <f>'転出者数データ'!B65+'転出者数データ'!E65+'転出者数データ'!H65+'転出者数データ'!K65+'転出者数データ'!N65+'転出者数データ'!Q65+'転出者数データ'!T65+'転出者数データ'!W65+'転出者数データ'!Z65+'転出者数データ'!AC65+'転出者数データ'!AF65+'転出者数データ'!AI65</f>
        <v>6</v>
      </c>
      <c r="AB223" s="108"/>
      <c r="AC223" s="21"/>
      <c r="AD223" s="21"/>
      <c r="AE223" s="108">
        <f>'転出者数データ'!C65+'転出者数データ'!F65+'転出者数データ'!I65+'転出者数データ'!L65+'転出者数データ'!O65+'転出者数データ'!R65+'転出者数データ'!U65+'転出者数データ'!X65+'転出者数データ'!AA65+'転出者数データ'!AD65+'転出者数データ'!AG65+'転出者数データ'!AJ65</f>
        <v>1</v>
      </c>
      <c r="AF223" s="108"/>
      <c r="AG223" s="40"/>
    </row>
    <row r="224" spans="1:33" s="1" customFormat="1" ht="12.75" customHeight="1">
      <c r="A224" s="62" t="s">
        <v>327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R224" s="36"/>
      <c r="S224" s="36"/>
      <c r="T224" s="36"/>
      <c r="U224" s="36"/>
      <c r="V224" s="4"/>
      <c r="W224" s="4"/>
      <c r="X224" s="4"/>
      <c r="Y224" s="4"/>
      <c r="Z224" s="4"/>
      <c r="AA224" s="4"/>
      <c r="AB224" s="19"/>
      <c r="AC224" s="19"/>
      <c r="AD224" s="19"/>
      <c r="AE224" s="19"/>
      <c r="AF224" s="19"/>
      <c r="AG224" s="54" t="s">
        <v>139</v>
      </c>
    </row>
    <row r="225" spans="1:33" ht="14.25">
      <c r="A225" s="68" t="s">
        <v>152</v>
      </c>
      <c r="B225" s="90"/>
      <c r="C225" s="88"/>
      <c r="D225" s="88"/>
      <c r="E225" s="88"/>
      <c r="F225" s="88"/>
      <c r="G225" s="88"/>
      <c r="H225" s="88"/>
      <c r="I225" s="88"/>
      <c r="J225" s="88"/>
      <c r="K225" s="88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</row>
    <row r="226" spans="1:5" s="1" customFormat="1" ht="15" customHeight="1">
      <c r="A226" s="21"/>
      <c r="B226" s="21" t="s">
        <v>266</v>
      </c>
      <c r="C226" s="21"/>
      <c r="D226" s="21"/>
      <c r="E226" s="21"/>
    </row>
    <row r="227" spans="1:33" ht="15" customHeight="1">
      <c r="A227" s="150" t="s">
        <v>285</v>
      </c>
      <c r="B227" s="151"/>
      <c r="C227" s="151"/>
      <c r="D227" s="151"/>
      <c r="E227" s="152"/>
      <c r="F227" s="153" t="s">
        <v>243</v>
      </c>
      <c r="G227" s="154"/>
      <c r="H227" s="154"/>
      <c r="I227" s="154"/>
      <c r="J227" s="154"/>
      <c r="K227" s="154"/>
      <c r="L227" s="154"/>
      <c r="M227" s="154"/>
      <c r="N227" s="154"/>
      <c r="O227" s="154"/>
      <c r="P227" s="154"/>
      <c r="Q227" s="154"/>
      <c r="R227" s="154"/>
      <c r="S227" s="154"/>
      <c r="T227" s="154"/>
      <c r="U227" s="154"/>
      <c r="V227" s="154"/>
      <c r="W227" s="154"/>
      <c r="X227" s="155"/>
      <c r="Y227" s="145" t="s">
        <v>136</v>
      </c>
      <c r="Z227" s="145"/>
      <c r="AA227" s="145"/>
      <c r="AB227" s="145"/>
      <c r="AC227" s="145"/>
      <c r="AD227" s="145"/>
      <c r="AE227" s="145"/>
      <c r="AF227" s="145"/>
      <c r="AG227" s="145"/>
    </row>
    <row r="228" spans="1:33" ht="15" customHeight="1">
      <c r="A228" s="22"/>
      <c r="B228" s="1"/>
      <c r="C228" s="1"/>
      <c r="D228" s="1"/>
      <c r="E228" s="29"/>
      <c r="F228" s="130" t="s">
        <v>243</v>
      </c>
      <c r="G228" s="130"/>
      <c r="H228" s="130"/>
      <c r="I228" s="130"/>
      <c r="J228" s="130"/>
      <c r="K228" s="139" t="s">
        <v>395</v>
      </c>
      <c r="L228" s="140"/>
      <c r="M228" s="140"/>
      <c r="N228" s="141"/>
      <c r="O228" s="139" t="s">
        <v>372</v>
      </c>
      <c r="P228" s="140"/>
      <c r="Q228" s="140"/>
      <c r="R228" s="140"/>
      <c r="S228" s="141"/>
      <c r="T228" s="139" t="s">
        <v>134</v>
      </c>
      <c r="U228" s="140"/>
      <c r="V228" s="140"/>
      <c r="W228" s="140"/>
      <c r="X228" s="141"/>
      <c r="Y228" s="138" t="s">
        <v>271</v>
      </c>
      <c r="Z228" s="130"/>
      <c r="AA228" s="130"/>
      <c r="AB228" s="130"/>
      <c r="AC228" s="131"/>
      <c r="AD228" s="130" t="s">
        <v>395</v>
      </c>
      <c r="AE228" s="130"/>
      <c r="AF228" s="130"/>
      <c r="AG228" s="131"/>
    </row>
    <row r="229" spans="1:33" s="3" customFormat="1" ht="15" customHeight="1">
      <c r="A229" s="132" t="s">
        <v>39</v>
      </c>
      <c r="B229" s="133"/>
      <c r="C229" s="133"/>
      <c r="D229" s="133"/>
      <c r="E229" s="134"/>
      <c r="F229" s="130" t="s">
        <v>374</v>
      </c>
      <c r="G229" s="130"/>
      <c r="H229" s="130"/>
      <c r="I229" s="130"/>
      <c r="J229" s="130"/>
      <c r="K229" s="135" t="s">
        <v>163</v>
      </c>
      <c r="L229" s="136"/>
      <c r="M229" s="136"/>
      <c r="N229" s="137"/>
      <c r="O229" s="135" t="s">
        <v>374</v>
      </c>
      <c r="P229" s="136"/>
      <c r="Q229" s="136"/>
      <c r="R229" s="136"/>
      <c r="S229" s="137"/>
      <c r="T229" s="135" t="s">
        <v>374</v>
      </c>
      <c r="U229" s="136"/>
      <c r="V229" s="136"/>
      <c r="W229" s="136"/>
      <c r="X229" s="137"/>
      <c r="Y229" s="138" t="s">
        <v>248</v>
      </c>
      <c r="Z229" s="130"/>
      <c r="AA229" s="130"/>
      <c r="AB229" s="130"/>
      <c r="AC229" s="131"/>
      <c r="AD229" s="130" t="s">
        <v>58</v>
      </c>
      <c r="AE229" s="130"/>
      <c r="AF229" s="130"/>
      <c r="AG229" s="131"/>
    </row>
    <row r="230" spans="1:33" ht="15" customHeight="1">
      <c r="A230" s="159" t="s">
        <v>396</v>
      </c>
      <c r="B230" s="160"/>
      <c r="C230" s="160"/>
      <c r="D230" s="160"/>
      <c r="E230" s="161"/>
      <c r="F230" s="102">
        <f>SUM(F231:F277)</f>
        <v>58014</v>
      </c>
      <c r="G230" s="101"/>
      <c r="H230" s="101"/>
      <c r="I230" s="101"/>
      <c r="J230" s="8"/>
      <c r="K230" s="129">
        <v>1.2</v>
      </c>
      <c r="L230" s="129"/>
      <c r="M230" s="129"/>
      <c r="N230" s="4"/>
      <c r="O230" s="101">
        <f>SUM(O231:O277)</f>
        <v>28538</v>
      </c>
      <c r="P230" s="101"/>
      <c r="Q230" s="101"/>
      <c r="R230" s="101"/>
      <c r="S230" s="14"/>
      <c r="T230" s="101">
        <f>SUM(T231:T277)</f>
        <v>29476</v>
      </c>
      <c r="U230" s="101"/>
      <c r="V230" s="101"/>
      <c r="W230" s="101"/>
      <c r="X230" s="8"/>
      <c r="Y230" s="101">
        <f>SUM(Y231:Y277)</f>
        <v>21169</v>
      </c>
      <c r="Z230" s="101"/>
      <c r="AA230" s="101"/>
      <c r="AB230" s="101"/>
      <c r="AC230" s="8"/>
      <c r="AD230" s="129">
        <v>2.6</v>
      </c>
      <c r="AE230" s="129"/>
      <c r="AF230" s="129"/>
      <c r="AG230" s="9"/>
    </row>
    <row r="231" spans="1:33" ht="15" customHeight="1">
      <c r="A231" s="98" t="s">
        <v>309</v>
      </c>
      <c r="B231" s="99"/>
      <c r="C231" s="99"/>
      <c r="D231" s="99"/>
      <c r="E231" s="38"/>
      <c r="F231" s="146">
        <f>SUM(O231+T231)</f>
        <v>3375</v>
      </c>
      <c r="G231" s="117"/>
      <c r="H231" s="117"/>
      <c r="I231" s="117"/>
      <c r="J231" s="4"/>
      <c r="K231" s="107">
        <v>2.7</v>
      </c>
      <c r="L231" s="107"/>
      <c r="M231" s="107"/>
      <c r="N231" s="4"/>
      <c r="O231" s="117">
        <v>1650</v>
      </c>
      <c r="P231" s="117"/>
      <c r="Q231" s="117"/>
      <c r="R231" s="117"/>
      <c r="S231" s="19"/>
      <c r="T231" s="117">
        <v>1725</v>
      </c>
      <c r="U231" s="117"/>
      <c r="V231" s="117"/>
      <c r="W231" s="117"/>
      <c r="X231" s="4"/>
      <c r="Y231" s="117">
        <v>1348</v>
      </c>
      <c r="Z231" s="117"/>
      <c r="AA231" s="117"/>
      <c r="AB231" s="117"/>
      <c r="AC231" s="4"/>
      <c r="AD231" s="107">
        <v>3.9</v>
      </c>
      <c r="AE231" s="107"/>
      <c r="AF231" s="107"/>
      <c r="AG231" s="5"/>
    </row>
    <row r="232" spans="1:33" ht="15" customHeight="1">
      <c r="A232" s="98" t="s">
        <v>151</v>
      </c>
      <c r="B232" s="99"/>
      <c r="C232" s="99"/>
      <c r="D232" s="99"/>
      <c r="E232" s="100"/>
      <c r="F232" s="146">
        <f aca="true" t="shared" si="19" ref="F232:F250">SUM(O232+T232)</f>
        <v>2665</v>
      </c>
      <c r="G232" s="117"/>
      <c r="H232" s="117"/>
      <c r="I232" s="117"/>
      <c r="J232" s="4"/>
      <c r="K232" s="107">
        <v>4.8</v>
      </c>
      <c r="L232" s="107"/>
      <c r="M232" s="107"/>
      <c r="N232" s="4"/>
      <c r="O232" s="117">
        <v>1277</v>
      </c>
      <c r="P232" s="117"/>
      <c r="Q232" s="117"/>
      <c r="R232" s="117"/>
      <c r="S232" s="19"/>
      <c r="T232" s="117">
        <v>1388</v>
      </c>
      <c r="U232" s="117"/>
      <c r="V232" s="117"/>
      <c r="W232" s="117"/>
      <c r="X232" s="4"/>
      <c r="Y232" s="117">
        <v>970</v>
      </c>
      <c r="Z232" s="117"/>
      <c r="AA232" s="117"/>
      <c r="AB232" s="117"/>
      <c r="AC232" s="4"/>
      <c r="AD232" s="107">
        <v>7.2</v>
      </c>
      <c r="AE232" s="107"/>
      <c r="AF232" s="107"/>
      <c r="AG232" s="5"/>
    </row>
    <row r="233" spans="1:33" ht="15" customHeight="1">
      <c r="A233" s="98" t="s">
        <v>367</v>
      </c>
      <c r="B233" s="99"/>
      <c r="C233" s="99"/>
      <c r="D233" s="99"/>
      <c r="E233" s="100"/>
      <c r="F233" s="146">
        <f t="shared" si="19"/>
        <v>3681</v>
      </c>
      <c r="G233" s="117"/>
      <c r="H233" s="117"/>
      <c r="I233" s="117"/>
      <c r="J233" s="4"/>
      <c r="K233" s="107">
        <v>3.5</v>
      </c>
      <c r="L233" s="107"/>
      <c r="M233" s="107"/>
      <c r="N233" s="4"/>
      <c r="O233" s="117">
        <v>1813</v>
      </c>
      <c r="P233" s="117"/>
      <c r="Q233" s="117"/>
      <c r="R233" s="117"/>
      <c r="S233" s="19"/>
      <c r="T233" s="117">
        <v>1868</v>
      </c>
      <c r="U233" s="117"/>
      <c r="V233" s="117"/>
      <c r="W233" s="117"/>
      <c r="X233" s="4"/>
      <c r="Y233" s="117">
        <v>1272</v>
      </c>
      <c r="Z233" s="117"/>
      <c r="AA233" s="117"/>
      <c r="AB233" s="117"/>
      <c r="AC233" s="4"/>
      <c r="AD233" s="107">
        <v>5.6</v>
      </c>
      <c r="AE233" s="107"/>
      <c r="AF233" s="107"/>
      <c r="AG233" s="5"/>
    </row>
    <row r="234" spans="1:33" ht="15" customHeight="1">
      <c r="A234" s="98" t="s">
        <v>378</v>
      </c>
      <c r="B234" s="99"/>
      <c r="C234" s="99"/>
      <c r="D234" s="99"/>
      <c r="E234" s="100"/>
      <c r="F234" s="146">
        <f t="shared" si="19"/>
        <v>925</v>
      </c>
      <c r="G234" s="117"/>
      <c r="H234" s="117"/>
      <c r="I234" s="117"/>
      <c r="J234" s="4"/>
      <c r="K234" s="107">
        <v>11.2</v>
      </c>
      <c r="L234" s="107"/>
      <c r="M234" s="107"/>
      <c r="N234" s="4"/>
      <c r="O234" s="117">
        <v>460</v>
      </c>
      <c r="P234" s="117"/>
      <c r="Q234" s="117"/>
      <c r="R234" s="117"/>
      <c r="S234" s="19"/>
      <c r="T234" s="117">
        <v>465</v>
      </c>
      <c r="U234" s="117"/>
      <c r="V234" s="117"/>
      <c r="W234" s="117"/>
      <c r="X234" s="4"/>
      <c r="Y234" s="117">
        <v>365</v>
      </c>
      <c r="Z234" s="117"/>
      <c r="AA234" s="117"/>
      <c r="AB234" s="117"/>
      <c r="AC234" s="4"/>
      <c r="AD234" s="107">
        <v>9</v>
      </c>
      <c r="AE234" s="107"/>
      <c r="AF234" s="107"/>
      <c r="AG234" s="5"/>
    </row>
    <row r="235" spans="1:33" ht="15" customHeight="1">
      <c r="A235" s="98" t="s">
        <v>379</v>
      </c>
      <c r="B235" s="99"/>
      <c r="C235" s="99"/>
      <c r="D235" s="99"/>
      <c r="E235" s="100"/>
      <c r="F235" s="146">
        <f t="shared" si="19"/>
        <v>2595</v>
      </c>
      <c r="G235" s="117"/>
      <c r="H235" s="117"/>
      <c r="I235" s="117"/>
      <c r="J235" s="4"/>
      <c r="K235" s="107">
        <v>1.4</v>
      </c>
      <c r="L235" s="107"/>
      <c r="M235" s="107"/>
      <c r="N235" s="4"/>
      <c r="O235" s="117">
        <v>1334</v>
      </c>
      <c r="P235" s="117"/>
      <c r="Q235" s="117"/>
      <c r="R235" s="117"/>
      <c r="S235" s="19"/>
      <c r="T235" s="117">
        <v>1261</v>
      </c>
      <c r="U235" s="117"/>
      <c r="V235" s="117"/>
      <c r="W235" s="117"/>
      <c r="X235" s="4"/>
      <c r="Y235" s="117">
        <v>1032</v>
      </c>
      <c r="Z235" s="117"/>
      <c r="AA235" s="117"/>
      <c r="AB235" s="117"/>
      <c r="AC235" s="4"/>
      <c r="AD235" s="107">
        <v>2.1</v>
      </c>
      <c r="AE235" s="107"/>
      <c r="AF235" s="107"/>
      <c r="AG235" s="5"/>
    </row>
    <row r="236" spans="1:33" ht="15" customHeight="1">
      <c r="A236" s="98" t="s">
        <v>99</v>
      </c>
      <c r="B236" s="99"/>
      <c r="C236" s="99"/>
      <c r="D236" s="99"/>
      <c r="E236" s="100"/>
      <c r="F236" s="146">
        <f t="shared" si="19"/>
        <v>2244</v>
      </c>
      <c r="G236" s="117"/>
      <c r="H236" s="117"/>
      <c r="I236" s="117"/>
      <c r="J236" s="4"/>
      <c r="K236" s="107">
        <v>0.8</v>
      </c>
      <c r="L236" s="107"/>
      <c r="M236" s="107"/>
      <c r="N236" s="4"/>
      <c r="O236" s="117">
        <v>1083</v>
      </c>
      <c r="P236" s="117"/>
      <c r="Q236" s="117"/>
      <c r="R236" s="117"/>
      <c r="S236" s="19"/>
      <c r="T236" s="117">
        <v>1161</v>
      </c>
      <c r="U236" s="117"/>
      <c r="V236" s="117"/>
      <c r="W236" s="117"/>
      <c r="X236" s="4"/>
      <c r="Y236" s="117">
        <v>910</v>
      </c>
      <c r="Z236" s="117"/>
      <c r="AA236" s="117"/>
      <c r="AB236" s="117"/>
      <c r="AC236" s="4"/>
      <c r="AD236" s="107">
        <v>1.3</v>
      </c>
      <c r="AE236" s="107"/>
      <c r="AF236" s="107"/>
      <c r="AG236" s="5"/>
    </row>
    <row r="237" spans="1:33" ht="15" customHeight="1">
      <c r="A237" s="98" t="s">
        <v>339</v>
      </c>
      <c r="B237" s="99"/>
      <c r="C237" s="99"/>
      <c r="D237" s="99"/>
      <c r="E237" s="100"/>
      <c r="F237" s="146">
        <f t="shared" si="19"/>
        <v>2648</v>
      </c>
      <c r="G237" s="117"/>
      <c r="H237" s="117"/>
      <c r="I237" s="117"/>
      <c r="J237" s="4"/>
      <c r="K237" s="107">
        <v>-2.5</v>
      </c>
      <c r="L237" s="107"/>
      <c r="M237" s="107"/>
      <c r="N237" s="4"/>
      <c r="O237" s="117">
        <v>1199</v>
      </c>
      <c r="P237" s="117"/>
      <c r="Q237" s="117"/>
      <c r="R237" s="117"/>
      <c r="S237" s="19"/>
      <c r="T237" s="117">
        <v>1449</v>
      </c>
      <c r="U237" s="117"/>
      <c r="V237" s="117"/>
      <c r="W237" s="117"/>
      <c r="X237" s="4"/>
      <c r="Y237" s="117">
        <v>1129</v>
      </c>
      <c r="Z237" s="117"/>
      <c r="AA237" s="117"/>
      <c r="AB237" s="117"/>
      <c r="AC237" s="4"/>
      <c r="AD237" s="107">
        <v>-0.5</v>
      </c>
      <c r="AE237" s="107"/>
      <c r="AF237" s="107"/>
      <c r="AG237" s="5"/>
    </row>
    <row r="238" spans="1:33" ht="15" customHeight="1">
      <c r="A238" s="98" t="s">
        <v>368</v>
      </c>
      <c r="B238" s="99"/>
      <c r="C238" s="99"/>
      <c r="D238" s="99"/>
      <c r="E238" s="100"/>
      <c r="F238" s="146">
        <f t="shared" si="19"/>
        <v>854</v>
      </c>
      <c r="G238" s="117"/>
      <c r="H238" s="117"/>
      <c r="I238" s="117"/>
      <c r="J238" s="4"/>
      <c r="K238" s="107">
        <v>-8.2</v>
      </c>
      <c r="L238" s="107"/>
      <c r="M238" s="107"/>
      <c r="N238" s="4"/>
      <c r="O238" s="117">
        <v>448</v>
      </c>
      <c r="P238" s="117"/>
      <c r="Q238" s="117"/>
      <c r="R238" s="117"/>
      <c r="S238" s="19"/>
      <c r="T238" s="117">
        <v>406</v>
      </c>
      <c r="U238" s="117"/>
      <c r="V238" s="117"/>
      <c r="W238" s="117"/>
      <c r="X238" s="4"/>
      <c r="Y238" s="117">
        <v>359</v>
      </c>
      <c r="Z238" s="117"/>
      <c r="AA238" s="117"/>
      <c r="AB238" s="117"/>
      <c r="AC238" s="4"/>
      <c r="AD238" s="107">
        <v>-5.8</v>
      </c>
      <c r="AE238" s="107"/>
      <c r="AF238" s="107"/>
      <c r="AG238" s="5"/>
    </row>
    <row r="239" spans="1:33" ht="15" customHeight="1">
      <c r="A239" s="98" t="s">
        <v>321</v>
      </c>
      <c r="B239" s="99"/>
      <c r="C239" s="99"/>
      <c r="D239" s="99"/>
      <c r="E239" s="100"/>
      <c r="F239" s="146">
        <f t="shared" si="19"/>
        <v>828</v>
      </c>
      <c r="G239" s="117"/>
      <c r="H239" s="117"/>
      <c r="I239" s="117"/>
      <c r="J239" s="4"/>
      <c r="K239" s="107">
        <v>0.9</v>
      </c>
      <c r="L239" s="107"/>
      <c r="M239" s="107"/>
      <c r="N239" s="4"/>
      <c r="O239" s="117">
        <v>410</v>
      </c>
      <c r="P239" s="117"/>
      <c r="Q239" s="117"/>
      <c r="R239" s="117"/>
      <c r="S239" s="19"/>
      <c r="T239" s="117">
        <v>418</v>
      </c>
      <c r="U239" s="117"/>
      <c r="V239" s="117"/>
      <c r="W239" s="117"/>
      <c r="X239" s="4"/>
      <c r="Y239" s="117">
        <v>231</v>
      </c>
      <c r="Z239" s="117"/>
      <c r="AA239" s="117"/>
      <c r="AB239" s="117"/>
      <c r="AC239" s="4"/>
      <c r="AD239" s="107">
        <v>3.6</v>
      </c>
      <c r="AE239" s="107"/>
      <c r="AF239" s="107"/>
      <c r="AG239" s="5"/>
    </row>
    <row r="240" spans="1:33" ht="15" customHeight="1">
      <c r="A240" s="98" t="s">
        <v>380</v>
      </c>
      <c r="B240" s="99"/>
      <c r="C240" s="99"/>
      <c r="D240" s="99"/>
      <c r="E240" s="100"/>
      <c r="F240" s="146">
        <f t="shared" si="19"/>
        <v>481</v>
      </c>
      <c r="G240" s="117"/>
      <c r="H240" s="117"/>
      <c r="I240" s="117"/>
      <c r="J240" s="4"/>
      <c r="K240" s="107">
        <v>-3</v>
      </c>
      <c r="L240" s="107"/>
      <c r="M240" s="107"/>
      <c r="N240" s="4"/>
      <c r="O240" s="117">
        <v>247</v>
      </c>
      <c r="P240" s="117"/>
      <c r="Q240" s="117"/>
      <c r="R240" s="117"/>
      <c r="S240" s="19"/>
      <c r="T240" s="117">
        <v>234</v>
      </c>
      <c r="U240" s="117"/>
      <c r="V240" s="117"/>
      <c r="W240" s="117"/>
      <c r="X240" s="4"/>
      <c r="Y240" s="117">
        <v>150</v>
      </c>
      <c r="Z240" s="117"/>
      <c r="AA240" s="117"/>
      <c r="AB240" s="117"/>
      <c r="AC240" s="4"/>
      <c r="AD240" s="107">
        <v>0</v>
      </c>
      <c r="AE240" s="107"/>
      <c r="AF240" s="107"/>
      <c r="AG240" s="5"/>
    </row>
    <row r="241" spans="1:33" ht="15" customHeight="1">
      <c r="A241" s="98" t="s">
        <v>303</v>
      </c>
      <c r="B241" s="99"/>
      <c r="C241" s="99"/>
      <c r="D241" s="99"/>
      <c r="E241" s="100"/>
      <c r="F241" s="146">
        <f t="shared" si="19"/>
        <v>269</v>
      </c>
      <c r="G241" s="117"/>
      <c r="H241" s="117"/>
      <c r="I241" s="117"/>
      <c r="J241" s="4"/>
      <c r="K241" s="107">
        <v>-2.5</v>
      </c>
      <c r="L241" s="107"/>
      <c r="M241" s="107"/>
      <c r="N241" s="4"/>
      <c r="O241" s="117">
        <v>129</v>
      </c>
      <c r="P241" s="117"/>
      <c r="Q241" s="117"/>
      <c r="R241" s="117"/>
      <c r="S241" s="19"/>
      <c r="T241" s="117">
        <v>140</v>
      </c>
      <c r="U241" s="117"/>
      <c r="V241" s="117"/>
      <c r="W241" s="117"/>
      <c r="X241" s="4"/>
      <c r="Y241" s="117">
        <v>78</v>
      </c>
      <c r="Z241" s="117"/>
      <c r="AA241" s="117"/>
      <c r="AB241" s="117"/>
      <c r="AC241" s="4"/>
      <c r="AD241" s="107">
        <v>-1.3</v>
      </c>
      <c r="AE241" s="107"/>
      <c r="AF241" s="107"/>
      <c r="AG241" s="5"/>
    </row>
    <row r="242" spans="1:33" ht="15" customHeight="1">
      <c r="A242" s="98" t="s">
        <v>322</v>
      </c>
      <c r="B242" s="99"/>
      <c r="C242" s="99"/>
      <c r="D242" s="99"/>
      <c r="E242" s="100"/>
      <c r="F242" s="146">
        <f t="shared" si="19"/>
        <v>362</v>
      </c>
      <c r="G242" s="117"/>
      <c r="H242" s="117"/>
      <c r="I242" s="117"/>
      <c r="J242" s="4"/>
      <c r="K242" s="107">
        <v>-1.9</v>
      </c>
      <c r="L242" s="107"/>
      <c r="M242" s="107"/>
      <c r="N242" s="4"/>
      <c r="O242" s="117">
        <v>165</v>
      </c>
      <c r="P242" s="117"/>
      <c r="Q242" s="117"/>
      <c r="R242" s="117"/>
      <c r="S242" s="19"/>
      <c r="T242" s="117">
        <v>197</v>
      </c>
      <c r="U242" s="117"/>
      <c r="V242" s="117"/>
      <c r="W242" s="117"/>
      <c r="X242" s="4"/>
      <c r="Y242" s="117">
        <v>117</v>
      </c>
      <c r="Z242" s="117"/>
      <c r="AA242" s="117"/>
      <c r="AB242" s="117"/>
      <c r="AC242" s="4"/>
      <c r="AD242" s="107">
        <v>0</v>
      </c>
      <c r="AE242" s="107"/>
      <c r="AF242" s="107"/>
      <c r="AG242" s="5"/>
    </row>
    <row r="243" spans="1:33" ht="15" customHeight="1">
      <c r="A243" s="98" t="s">
        <v>304</v>
      </c>
      <c r="B243" s="99"/>
      <c r="C243" s="99"/>
      <c r="D243" s="99"/>
      <c r="E243" s="100"/>
      <c r="F243" s="146">
        <f t="shared" si="19"/>
        <v>202</v>
      </c>
      <c r="G243" s="117"/>
      <c r="H243" s="117"/>
      <c r="I243" s="117"/>
      <c r="J243" s="4"/>
      <c r="K243" s="107">
        <v>-1.5</v>
      </c>
      <c r="L243" s="107"/>
      <c r="M243" s="107"/>
      <c r="N243" s="4"/>
      <c r="O243" s="117">
        <v>102</v>
      </c>
      <c r="P243" s="117"/>
      <c r="Q243" s="117"/>
      <c r="R243" s="117"/>
      <c r="S243" s="19"/>
      <c r="T243" s="117">
        <v>100</v>
      </c>
      <c r="U243" s="117"/>
      <c r="V243" s="117"/>
      <c r="W243" s="117"/>
      <c r="X243" s="4"/>
      <c r="Y243" s="117">
        <v>58</v>
      </c>
      <c r="Z243" s="117"/>
      <c r="AA243" s="117"/>
      <c r="AB243" s="117"/>
      <c r="AC243" s="4"/>
      <c r="AD243" s="107">
        <v>1.8</v>
      </c>
      <c r="AE243" s="107"/>
      <c r="AF243" s="107"/>
      <c r="AG243" s="5"/>
    </row>
    <row r="244" spans="1:33" ht="15" customHeight="1">
      <c r="A244" s="98" t="s">
        <v>364</v>
      </c>
      <c r="B244" s="99"/>
      <c r="C244" s="99"/>
      <c r="D244" s="99"/>
      <c r="E244" s="100"/>
      <c r="F244" s="146">
        <f t="shared" si="19"/>
        <v>1620</v>
      </c>
      <c r="G244" s="117"/>
      <c r="H244" s="117"/>
      <c r="I244" s="117"/>
      <c r="J244" s="4"/>
      <c r="K244" s="107">
        <v>0.9</v>
      </c>
      <c r="L244" s="107"/>
      <c r="M244" s="107"/>
      <c r="N244" s="4"/>
      <c r="O244" s="117">
        <v>784</v>
      </c>
      <c r="P244" s="117"/>
      <c r="Q244" s="117"/>
      <c r="R244" s="117"/>
      <c r="S244" s="19"/>
      <c r="T244" s="117">
        <v>836</v>
      </c>
      <c r="U244" s="117"/>
      <c r="V244" s="117"/>
      <c r="W244" s="117"/>
      <c r="X244" s="4"/>
      <c r="Y244" s="117">
        <v>593</v>
      </c>
      <c r="Z244" s="117"/>
      <c r="AA244" s="117"/>
      <c r="AB244" s="117"/>
      <c r="AC244" s="4"/>
      <c r="AD244" s="107">
        <v>1.5</v>
      </c>
      <c r="AE244" s="107"/>
      <c r="AF244" s="107"/>
      <c r="AG244" s="5"/>
    </row>
    <row r="245" spans="1:33" ht="15" customHeight="1">
      <c r="A245" s="98" t="s">
        <v>365</v>
      </c>
      <c r="B245" s="99"/>
      <c r="C245" s="99"/>
      <c r="D245" s="99"/>
      <c r="E245" s="100"/>
      <c r="F245" s="146">
        <f t="shared" si="19"/>
        <v>3136</v>
      </c>
      <c r="G245" s="117"/>
      <c r="H245" s="117"/>
      <c r="I245" s="117"/>
      <c r="J245" s="4"/>
      <c r="K245" s="107">
        <v>9.1</v>
      </c>
      <c r="L245" s="107"/>
      <c r="M245" s="107"/>
      <c r="N245" s="4"/>
      <c r="O245" s="117">
        <v>1604</v>
      </c>
      <c r="P245" s="117"/>
      <c r="Q245" s="117"/>
      <c r="R245" s="117"/>
      <c r="S245" s="19"/>
      <c r="T245" s="117">
        <v>1532</v>
      </c>
      <c r="U245" s="117"/>
      <c r="V245" s="117"/>
      <c r="W245" s="117"/>
      <c r="X245" s="4"/>
      <c r="Y245" s="117">
        <v>1080</v>
      </c>
      <c r="Z245" s="117"/>
      <c r="AA245" s="117"/>
      <c r="AB245" s="117"/>
      <c r="AC245" s="4"/>
      <c r="AD245" s="107">
        <v>11.3</v>
      </c>
      <c r="AE245" s="107"/>
      <c r="AF245" s="107"/>
      <c r="AG245" s="5"/>
    </row>
    <row r="246" spans="1:33" ht="15" customHeight="1">
      <c r="A246" s="98" t="s">
        <v>69</v>
      </c>
      <c r="B246" s="99"/>
      <c r="C246" s="99"/>
      <c r="D246" s="99"/>
      <c r="E246" s="100"/>
      <c r="F246" s="146">
        <f t="shared" si="19"/>
        <v>2307</v>
      </c>
      <c r="G246" s="117"/>
      <c r="H246" s="117"/>
      <c r="I246" s="117"/>
      <c r="J246" s="4"/>
      <c r="K246" s="107">
        <v>0.3</v>
      </c>
      <c r="L246" s="107"/>
      <c r="M246" s="107"/>
      <c r="N246" s="4"/>
      <c r="O246" s="117">
        <v>1103</v>
      </c>
      <c r="P246" s="117"/>
      <c r="Q246" s="117"/>
      <c r="R246" s="117"/>
      <c r="S246" s="19"/>
      <c r="T246" s="117">
        <v>1204</v>
      </c>
      <c r="U246" s="117"/>
      <c r="V246" s="117"/>
      <c r="W246" s="117"/>
      <c r="X246" s="4"/>
      <c r="Y246" s="117">
        <v>855</v>
      </c>
      <c r="Z246" s="117"/>
      <c r="AA246" s="117"/>
      <c r="AB246" s="117"/>
      <c r="AC246" s="4"/>
      <c r="AD246" s="107">
        <v>3.4</v>
      </c>
      <c r="AE246" s="107"/>
      <c r="AF246" s="107"/>
      <c r="AG246" s="5"/>
    </row>
    <row r="247" spans="1:33" ht="15" customHeight="1">
      <c r="A247" s="98" t="s">
        <v>366</v>
      </c>
      <c r="B247" s="99"/>
      <c r="C247" s="99"/>
      <c r="D247" s="99"/>
      <c r="E247" s="100"/>
      <c r="F247" s="146">
        <f t="shared" si="19"/>
        <v>4662</v>
      </c>
      <c r="G247" s="117"/>
      <c r="H247" s="117"/>
      <c r="I247" s="117"/>
      <c r="J247" s="4"/>
      <c r="K247" s="107">
        <v>-2.3</v>
      </c>
      <c r="L247" s="107"/>
      <c r="M247" s="107"/>
      <c r="N247" s="4"/>
      <c r="O247" s="117">
        <v>2272</v>
      </c>
      <c r="P247" s="117"/>
      <c r="Q247" s="117"/>
      <c r="R247" s="117"/>
      <c r="S247" s="19"/>
      <c r="T247" s="117">
        <v>2390</v>
      </c>
      <c r="U247" s="117"/>
      <c r="V247" s="117"/>
      <c r="W247" s="117"/>
      <c r="X247" s="4"/>
      <c r="Y247" s="117">
        <v>1593</v>
      </c>
      <c r="Z247" s="117"/>
      <c r="AA247" s="117"/>
      <c r="AB247" s="117"/>
      <c r="AC247" s="4"/>
      <c r="AD247" s="107">
        <v>0.8</v>
      </c>
      <c r="AE247" s="107"/>
      <c r="AF247" s="107"/>
      <c r="AG247" s="5"/>
    </row>
    <row r="248" spans="1:33" ht="15" customHeight="1">
      <c r="A248" s="98" t="s">
        <v>206</v>
      </c>
      <c r="B248" s="99"/>
      <c r="C248" s="99"/>
      <c r="D248" s="99"/>
      <c r="E248" s="100"/>
      <c r="F248" s="146">
        <f t="shared" si="19"/>
        <v>3150</v>
      </c>
      <c r="G248" s="117"/>
      <c r="H248" s="117"/>
      <c r="I248" s="117"/>
      <c r="J248" s="4"/>
      <c r="K248" s="107">
        <v>1.1</v>
      </c>
      <c r="L248" s="107"/>
      <c r="M248" s="107"/>
      <c r="N248" s="4"/>
      <c r="O248" s="117">
        <v>1518</v>
      </c>
      <c r="P248" s="117"/>
      <c r="Q248" s="117"/>
      <c r="R248" s="117"/>
      <c r="S248" s="19"/>
      <c r="T248" s="117">
        <v>1632</v>
      </c>
      <c r="U248" s="117"/>
      <c r="V248" s="117"/>
      <c r="W248" s="117"/>
      <c r="X248" s="4"/>
      <c r="Y248" s="117">
        <v>969</v>
      </c>
      <c r="Z248" s="117"/>
      <c r="AA248" s="117"/>
      <c r="AB248" s="117"/>
      <c r="AC248" s="4"/>
      <c r="AD248" s="107">
        <v>3.3</v>
      </c>
      <c r="AE248" s="107"/>
      <c r="AF248" s="107"/>
      <c r="AG248" s="5"/>
    </row>
    <row r="249" spans="1:33" ht="15" customHeight="1">
      <c r="A249" s="98" t="s">
        <v>399</v>
      </c>
      <c r="B249" s="99"/>
      <c r="C249" s="99"/>
      <c r="D249" s="99"/>
      <c r="E249" s="100"/>
      <c r="F249" s="146">
        <f t="shared" si="19"/>
        <v>1715</v>
      </c>
      <c r="G249" s="117"/>
      <c r="H249" s="117"/>
      <c r="I249" s="117"/>
      <c r="J249" s="4"/>
      <c r="K249" s="107">
        <v>-0.5</v>
      </c>
      <c r="L249" s="107"/>
      <c r="M249" s="107"/>
      <c r="N249" s="4"/>
      <c r="O249" s="117">
        <v>857</v>
      </c>
      <c r="P249" s="117"/>
      <c r="Q249" s="117"/>
      <c r="R249" s="117"/>
      <c r="S249" s="19"/>
      <c r="T249" s="117">
        <v>858</v>
      </c>
      <c r="U249" s="117"/>
      <c r="V249" s="117"/>
      <c r="W249" s="117"/>
      <c r="X249" s="4"/>
      <c r="Y249" s="117">
        <v>539</v>
      </c>
      <c r="Z249" s="117"/>
      <c r="AA249" s="117"/>
      <c r="AB249" s="117"/>
      <c r="AC249" s="4"/>
      <c r="AD249" s="107">
        <v>0.6</v>
      </c>
      <c r="AE249" s="107"/>
      <c r="AF249" s="107"/>
      <c r="AG249" s="5"/>
    </row>
    <row r="250" spans="1:33" ht="15" customHeight="1">
      <c r="A250" s="98" t="s">
        <v>264</v>
      </c>
      <c r="B250" s="99"/>
      <c r="C250" s="99"/>
      <c r="D250" s="99"/>
      <c r="E250" s="100"/>
      <c r="F250" s="146">
        <f t="shared" si="19"/>
        <v>2592</v>
      </c>
      <c r="G250" s="117"/>
      <c r="H250" s="117"/>
      <c r="I250" s="117"/>
      <c r="J250" s="4"/>
      <c r="K250" s="107">
        <v>4.7</v>
      </c>
      <c r="L250" s="107"/>
      <c r="M250" s="107"/>
      <c r="N250" s="4"/>
      <c r="O250" s="117">
        <v>1240</v>
      </c>
      <c r="P250" s="117"/>
      <c r="Q250" s="117"/>
      <c r="R250" s="117"/>
      <c r="S250" s="19"/>
      <c r="T250" s="117">
        <v>1352</v>
      </c>
      <c r="U250" s="117"/>
      <c r="V250" s="117"/>
      <c r="W250" s="117"/>
      <c r="X250" s="4"/>
      <c r="Y250" s="117">
        <v>844</v>
      </c>
      <c r="Z250" s="117"/>
      <c r="AA250" s="117"/>
      <c r="AB250" s="117"/>
      <c r="AC250" s="4"/>
      <c r="AD250" s="107">
        <v>3.3</v>
      </c>
      <c r="AE250" s="107"/>
      <c r="AF250" s="107"/>
      <c r="AG250" s="5"/>
    </row>
    <row r="251" spans="1:33" ht="15" customHeight="1">
      <c r="A251" s="98" t="s">
        <v>270</v>
      </c>
      <c r="B251" s="99"/>
      <c r="C251" s="99"/>
      <c r="D251" s="99"/>
      <c r="E251" s="100"/>
      <c r="F251" s="187" t="s">
        <v>229</v>
      </c>
      <c r="G251" s="168"/>
      <c r="H251" s="168"/>
      <c r="I251" s="168"/>
      <c r="J251" s="4"/>
      <c r="K251" s="128" t="s">
        <v>230</v>
      </c>
      <c r="L251" s="128"/>
      <c r="M251" s="128"/>
      <c r="N251" s="4"/>
      <c r="O251" s="50" t="s">
        <v>229</v>
      </c>
      <c r="P251" s="50"/>
      <c r="Q251" s="50"/>
      <c r="R251" s="50"/>
      <c r="S251" s="4"/>
      <c r="T251" s="50" t="s">
        <v>229</v>
      </c>
      <c r="U251" s="50"/>
      <c r="V251" s="50"/>
      <c r="W251" s="50"/>
      <c r="X251" s="4"/>
      <c r="Y251" s="168" t="s">
        <v>267</v>
      </c>
      <c r="Z251" s="168"/>
      <c r="AA251" s="168"/>
      <c r="AB251" s="168"/>
      <c r="AC251" s="4"/>
      <c r="AD251" s="107" t="s">
        <v>57</v>
      </c>
      <c r="AE251" s="107"/>
      <c r="AF251" s="107"/>
      <c r="AG251" s="5"/>
    </row>
    <row r="252" spans="1:33" ht="15" customHeight="1">
      <c r="A252" s="98" t="s">
        <v>334</v>
      </c>
      <c r="B252" s="99"/>
      <c r="C252" s="99"/>
      <c r="D252" s="99"/>
      <c r="E252" s="100"/>
      <c r="F252" s="146">
        <f>O252+T252</f>
        <v>13</v>
      </c>
      <c r="G252" s="117"/>
      <c r="H252" s="117"/>
      <c r="I252" s="117"/>
      <c r="J252" s="4"/>
      <c r="K252" s="107">
        <v>0</v>
      </c>
      <c r="L252" s="107"/>
      <c r="M252" s="107"/>
      <c r="N252" s="4"/>
      <c r="O252" s="117">
        <v>7</v>
      </c>
      <c r="P252" s="117"/>
      <c r="Q252" s="117"/>
      <c r="R252" s="117"/>
      <c r="S252" s="19"/>
      <c r="T252" s="117">
        <v>6</v>
      </c>
      <c r="U252" s="117"/>
      <c r="V252" s="117"/>
      <c r="W252" s="117"/>
      <c r="X252" s="4"/>
      <c r="Y252" s="117">
        <v>6</v>
      </c>
      <c r="Z252" s="117"/>
      <c r="AA252" s="117"/>
      <c r="AB252" s="117"/>
      <c r="AC252" s="4"/>
      <c r="AD252" s="107">
        <v>0</v>
      </c>
      <c r="AE252" s="107"/>
      <c r="AF252" s="107"/>
      <c r="AG252" s="5"/>
    </row>
    <row r="253" spans="1:33" ht="15" customHeight="1">
      <c r="A253" s="98" t="s">
        <v>336</v>
      </c>
      <c r="B253" s="99"/>
      <c r="C253" s="99"/>
      <c r="D253" s="99"/>
      <c r="E253" s="100"/>
      <c r="F253" s="146">
        <f aca="true" t="shared" si="20" ref="F253:F277">O253+T253</f>
        <v>5492</v>
      </c>
      <c r="G253" s="117"/>
      <c r="H253" s="117"/>
      <c r="I253" s="117"/>
      <c r="J253" s="4"/>
      <c r="K253" s="107">
        <v>1</v>
      </c>
      <c r="L253" s="107"/>
      <c r="M253" s="107"/>
      <c r="N253" s="4"/>
      <c r="O253" s="117">
        <v>2729</v>
      </c>
      <c r="P253" s="117"/>
      <c r="Q253" s="117"/>
      <c r="R253" s="117"/>
      <c r="S253" s="19"/>
      <c r="T253" s="117">
        <v>2763</v>
      </c>
      <c r="U253" s="117"/>
      <c r="V253" s="117"/>
      <c r="W253" s="117"/>
      <c r="X253" s="4"/>
      <c r="Y253" s="117">
        <v>1855</v>
      </c>
      <c r="Z253" s="117"/>
      <c r="AA253" s="117"/>
      <c r="AB253" s="117"/>
      <c r="AC253" s="4"/>
      <c r="AD253" s="107">
        <v>3.1</v>
      </c>
      <c r="AE253" s="107"/>
      <c r="AF253" s="107"/>
      <c r="AG253" s="5"/>
    </row>
    <row r="254" spans="1:33" ht="15" customHeight="1">
      <c r="A254" s="98" t="s">
        <v>305</v>
      </c>
      <c r="B254" s="99"/>
      <c r="C254" s="99"/>
      <c r="D254" s="99"/>
      <c r="E254" s="100"/>
      <c r="F254" s="146">
        <f t="shared" si="20"/>
        <v>2279</v>
      </c>
      <c r="G254" s="117"/>
      <c r="H254" s="117"/>
      <c r="I254" s="117"/>
      <c r="J254" s="4"/>
      <c r="K254" s="107">
        <v>2.1</v>
      </c>
      <c r="L254" s="107"/>
      <c r="M254" s="107"/>
      <c r="N254" s="4"/>
      <c r="O254" s="117">
        <v>1125</v>
      </c>
      <c r="P254" s="117"/>
      <c r="Q254" s="117"/>
      <c r="R254" s="117"/>
      <c r="S254" s="19"/>
      <c r="T254" s="117">
        <v>1154</v>
      </c>
      <c r="U254" s="117"/>
      <c r="V254" s="117"/>
      <c r="W254" s="117"/>
      <c r="X254" s="4"/>
      <c r="Y254" s="117">
        <v>798</v>
      </c>
      <c r="Z254" s="117"/>
      <c r="AA254" s="117"/>
      <c r="AB254" s="117"/>
      <c r="AC254" s="4"/>
      <c r="AD254" s="107">
        <v>4.7</v>
      </c>
      <c r="AE254" s="107"/>
      <c r="AF254" s="107"/>
      <c r="AG254" s="5"/>
    </row>
    <row r="255" spans="1:33" ht="15" customHeight="1">
      <c r="A255" s="98" t="s">
        <v>323</v>
      </c>
      <c r="B255" s="99"/>
      <c r="C255" s="99"/>
      <c r="D255" s="99"/>
      <c r="E255" s="100"/>
      <c r="F255" s="146">
        <f t="shared" si="20"/>
        <v>566</v>
      </c>
      <c r="G255" s="117"/>
      <c r="H255" s="117"/>
      <c r="I255" s="117"/>
      <c r="J255" s="4"/>
      <c r="K255" s="107">
        <v>-1.6</v>
      </c>
      <c r="L255" s="107"/>
      <c r="M255" s="107"/>
      <c r="N255" s="4"/>
      <c r="O255" s="117">
        <v>281</v>
      </c>
      <c r="P255" s="117"/>
      <c r="Q255" s="117"/>
      <c r="R255" s="117"/>
      <c r="S255" s="19"/>
      <c r="T255" s="117">
        <v>285</v>
      </c>
      <c r="U255" s="117"/>
      <c r="V255" s="117"/>
      <c r="W255" s="117"/>
      <c r="X255" s="4"/>
      <c r="Y255" s="117">
        <v>190</v>
      </c>
      <c r="Z255" s="117"/>
      <c r="AA255" s="117"/>
      <c r="AB255" s="117"/>
      <c r="AC255" s="4"/>
      <c r="AD255" s="107">
        <v>1.1</v>
      </c>
      <c r="AE255" s="107"/>
      <c r="AF255" s="107"/>
      <c r="AG255" s="5"/>
    </row>
    <row r="256" spans="1:33" ht="15" customHeight="1">
      <c r="A256" s="98" t="s">
        <v>400</v>
      </c>
      <c r="B256" s="99"/>
      <c r="C256" s="99"/>
      <c r="D256" s="99"/>
      <c r="E256" s="100"/>
      <c r="F256" s="146">
        <f t="shared" si="20"/>
        <v>2058</v>
      </c>
      <c r="G256" s="117"/>
      <c r="H256" s="117"/>
      <c r="I256" s="117"/>
      <c r="J256" s="4"/>
      <c r="K256" s="107">
        <v>-0.2</v>
      </c>
      <c r="L256" s="107"/>
      <c r="M256" s="107"/>
      <c r="N256" s="4"/>
      <c r="O256" s="117">
        <v>1029</v>
      </c>
      <c r="P256" s="117"/>
      <c r="Q256" s="117"/>
      <c r="R256" s="117"/>
      <c r="S256" s="19"/>
      <c r="T256" s="117">
        <v>1029</v>
      </c>
      <c r="U256" s="117"/>
      <c r="V256" s="117"/>
      <c r="W256" s="117"/>
      <c r="X256" s="4"/>
      <c r="Y256" s="117">
        <v>795</v>
      </c>
      <c r="Z256" s="117"/>
      <c r="AA256" s="117"/>
      <c r="AB256" s="117"/>
      <c r="AC256" s="4"/>
      <c r="AD256" s="107">
        <v>1.8</v>
      </c>
      <c r="AE256" s="107"/>
      <c r="AF256" s="107"/>
      <c r="AG256" s="5"/>
    </row>
    <row r="257" spans="1:33" ht="15" customHeight="1">
      <c r="A257" s="98" t="s">
        <v>306</v>
      </c>
      <c r="B257" s="99"/>
      <c r="C257" s="99"/>
      <c r="D257" s="99"/>
      <c r="E257" s="100"/>
      <c r="F257" s="146">
        <f t="shared" si="20"/>
        <v>829</v>
      </c>
      <c r="G257" s="117"/>
      <c r="H257" s="117"/>
      <c r="I257" s="117"/>
      <c r="J257" s="4"/>
      <c r="K257" s="107">
        <v>-1.1</v>
      </c>
      <c r="L257" s="107"/>
      <c r="M257" s="107"/>
      <c r="N257" s="4"/>
      <c r="O257" s="117">
        <v>437</v>
      </c>
      <c r="P257" s="117"/>
      <c r="Q257" s="117"/>
      <c r="R257" s="117"/>
      <c r="S257" s="19"/>
      <c r="T257" s="117">
        <v>392</v>
      </c>
      <c r="U257" s="117"/>
      <c r="V257" s="117"/>
      <c r="W257" s="117"/>
      <c r="X257" s="4"/>
      <c r="Y257" s="117">
        <v>345</v>
      </c>
      <c r="Z257" s="117"/>
      <c r="AA257" s="117"/>
      <c r="AB257" s="117"/>
      <c r="AC257" s="4"/>
      <c r="AD257" s="107">
        <v>-5</v>
      </c>
      <c r="AE257" s="107"/>
      <c r="AF257" s="107"/>
      <c r="AG257" s="5"/>
    </row>
    <row r="258" spans="1:33" ht="15" customHeight="1">
      <c r="A258" s="98" t="s">
        <v>310</v>
      </c>
      <c r="B258" s="99"/>
      <c r="C258" s="99"/>
      <c r="D258" s="99"/>
      <c r="E258" s="100"/>
      <c r="F258" s="146">
        <f t="shared" si="20"/>
        <v>782</v>
      </c>
      <c r="G258" s="117"/>
      <c r="H258" s="117"/>
      <c r="I258" s="117"/>
      <c r="J258" s="4"/>
      <c r="K258" s="107">
        <v>2.9</v>
      </c>
      <c r="L258" s="107"/>
      <c r="M258" s="107"/>
      <c r="N258" s="4"/>
      <c r="O258" s="117">
        <v>417</v>
      </c>
      <c r="P258" s="117"/>
      <c r="Q258" s="117"/>
      <c r="R258" s="117"/>
      <c r="S258" s="19"/>
      <c r="T258" s="117">
        <v>365</v>
      </c>
      <c r="U258" s="117"/>
      <c r="V258" s="117"/>
      <c r="W258" s="117"/>
      <c r="X258" s="4"/>
      <c r="Y258" s="117">
        <v>340</v>
      </c>
      <c r="Z258" s="117"/>
      <c r="AA258" s="117"/>
      <c r="AB258" s="117"/>
      <c r="AC258" s="4"/>
      <c r="AD258" s="107">
        <v>0.6</v>
      </c>
      <c r="AE258" s="107"/>
      <c r="AF258" s="107"/>
      <c r="AG258" s="5"/>
    </row>
    <row r="259" spans="1:33" ht="15" customHeight="1">
      <c r="A259" s="98" t="s">
        <v>324</v>
      </c>
      <c r="B259" s="99"/>
      <c r="C259" s="99"/>
      <c r="D259" s="99"/>
      <c r="E259" s="100"/>
      <c r="F259" s="146">
        <f t="shared" si="20"/>
        <v>390</v>
      </c>
      <c r="G259" s="117"/>
      <c r="H259" s="117"/>
      <c r="I259" s="117"/>
      <c r="J259" s="4"/>
      <c r="K259" s="107">
        <v>0.8</v>
      </c>
      <c r="L259" s="107"/>
      <c r="M259" s="107"/>
      <c r="N259" s="4"/>
      <c r="O259" s="117">
        <v>205</v>
      </c>
      <c r="P259" s="117"/>
      <c r="Q259" s="117"/>
      <c r="R259" s="117"/>
      <c r="S259" s="19"/>
      <c r="T259" s="117">
        <v>185</v>
      </c>
      <c r="U259" s="117"/>
      <c r="V259" s="117"/>
      <c r="W259" s="117"/>
      <c r="X259" s="4"/>
      <c r="Y259" s="117">
        <v>187</v>
      </c>
      <c r="Z259" s="117"/>
      <c r="AA259" s="117"/>
      <c r="AB259" s="117"/>
      <c r="AC259" s="4"/>
      <c r="AD259" s="107">
        <v>1.6</v>
      </c>
      <c r="AE259" s="107"/>
      <c r="AF259" s="107"/>
      <c r="AG259" s="5"/>
    </row>
    <row r="260" spans="1:33" ht="15" customHeight="1">
      <c r="A260" s="98" t="s">
        <v>401</v>
      </c>
      <c r="B260" s="99"/>
      <c r="C260" s="99"/>
      <c r="D260" s="99"/>
      <c r="E260" s="100"/>
      <c r="F260" s="146">
        <f t="shared" si="20"/>
        <v>428</v>
      </c>
      <c r="G260" s="117"/>
      <c r="H260" s="117"/>
      <c r="I260" s="117"/>
      <c r="J260" s="4"/>
      <c r="K260" s="107">
        <v>-1.2</v>
      </c>
      <c r="L260" s="107"/>
      <c r="M260" s="107"/>
      <c r="N260" s="4"/>
      <c r="O260" s="117">
        <v>234</v>
      </c>
      <c r="P260" s="117"/>
      <c r="Q260" s="117"/>
      <c r="R260" s="117"/>
      <c r="S260" s="19"/>
      <c r="T260" s="117">
        <v>194</v>
      </c>
      <c r="U260" s="117"/>
      <c r="V260" s="117"/>
      <c r="W260" s="117"/>
      <c r="X260" s="4"/>
      <c r="Y260" s="117">
        <v>193</v>
      </c>
      <c r="Z260" s="117"/>
      <c r="AA260" s="117"/>
      <c r="AB260" s="117"/>
      <c r="AC260" s="4"/>
      <c r="AD260" s="107">
        <v>-0.5</v>
      </c>
      <c r="AE260" s="107"/>
      <c r="AF260" s="107"/>
      <c r="AG260" s="5"/>
    </row>
    <row r="261" spans="1:33" ht="15" customHeight="1">
      <c r="A261" s="98" t="s">
        <v>402</v>
      </c>
      <c r="B261" s="99"/>
      <c r="C261" s="99"/>
      <c r="D261" s="99"/>
      <c r="E261" s="100"/>
      <c r="F261" s="146">
        <f t="shared" si="20"/>
        <v>1027</v>
      </c>
      <c r="G261" s="117"/>
      <c r="H261" s="117"/>
      <c r="I261" s="117"/>
      <c r="J261" s="4"/>
      <c r="K261" s="107">
        <v>-0.4</v>
      </c>
      <c r="L261" s="107"/>
      <c r="M261" s="107"/>
      <c r="N261" s="4"/>
      <c r="O261" s="117">
        <v>540</v>
      </c>
      <c r="P261" s="117"/>
      <c r="Q261" s="117"/>
      <c r="R261" s="117"/>
      <c r="S261" s="19"/>
      <c r="T261" s="117">
        <v>487</v>
      </c>
      <c r="U261" s="117"/>
      <c r="V261" s="117"/>
      <c r="W261" s="117"/>
      <c r="X261" s="4"/>
      <c r="Y261" s="117">
        <v>468</v>
      </c>
      <c r="Z261" s="117"/>
      <c r="AA261" s="117"/>
      <c r="AB261" s="117"/>
      <c r="AC261" s="4"/>
      <c r="AD261" s="107">
        <v>0</v>
      </c>
      <c r="AE261" s="107"/>
      <c r="AF261" s="107"/>
      <c r="AG261" s="5"/>
    </row>
    <row r="262" spans="1:33" ht="15" customHeight="1">
      <c r="A262" s="98" t="s">
        <v>373</v>
      </c>
      <c r="B262" s="99"/>
      <c r="C262" s="99"/>
      <c r="D262" s="99"/>
      <c r="E262" s="100"/>
      <c r="F262" s="146">
        <f t="shared" si="20"/>
        <v>175</v>
      </c>
      <c r="G262" s="117"/>
      <c r="H262" s="117"/>
      <c r="I262" s="117"/>
      <c r="J262" s="4"/>
      <c r="K262" s="107">
        <v>-0.6</v>
      </c>
      <c r="L262" s="107"/>
      <c r="M262" s="107"/>
      <c r="N262" s="4"/>
      <c r="O262" s="117">
        <v>89</v>
      </c>
      <c r="P262" s="117"/>
      <c r="Q262" s="117"/>
      <c r="R262" s="117"/>
      <c r="S262" s="19"/>
      <c r="T262" s="117">
        <v>86</v>
      </c>
      <c r="U262" s="117"/>
      <c r="V262" s="117"/>
      <c r="W262" s="117"/>
      <c r="X262" s="4"/>
      <c r="Y262" s="117">
        <v>65</v>
      </c>
      <c r="Z262" s="117"/>
      <c r="AA262" s="117"/>
      <c r="AB262" s="117"/>
      <c r="AC262" s="4"/>
      <c r="AD262" s="107">
        <v>-5.8</v>
      </c>
      <c r="AE262" s="107"/>
      <c r="AF262" s="107"/>
      <c r="AG262" s="5"/>
    </row>
    <row r="263" spans="1:33" ht="15" customHeight="1">
      <c r="A263" s="98" t="s">
        <v>335</v>
      </c>
      <c r="B263" s="99"/>
      <c r="C263" s="99"/>
      <c r="D263" s="99"/>
      <c r="E263" s="100"/>
      <c r="F263" s="146">
        <f t="shared" si="20"/>
        <v>315</v>
      </c>
      <c r="G263" s="117"/>
      <c r="H263" s="117"/>
      <c r="I263" s="117"/>
      <c r="J263" s="4"/>
      <c r="K263" s="107">
        <v>2.6</v>
      </c>
      <c r="L263" s="107"/>
      <c r="M263" s="107"/>
      <c r="N263" s="4"/>
      <c r="O263" s="117">
        <v>162</v>
      </c>
      <c r="P263" s="117"/>
      <c r="Q263" s="117"/>
      <c r="R263" s="117"/>
      <c r="S263" s="19"/>
      <c r="T263" s="117">
        <v>153</v>
      </c>
      <c r="U263" s="117"/>
      <c r="V263" s="117"/>
      <c r="W263" s="117"/>
      <c r="X263" s="4"/>
      <c r="Y263" s="117">
        <v>120</v>
      </c>
      <c r="Z263" s="117"/>
      <c r="AA263" s="117"/>
      <c r="AB263" s="117"/>
      <c r="AC263" s="4"/>
      <c r="AD263" s="107">
        <v>7.1</v>
      </c>
      <c r="AE263" s="107"/>
      <c r="AF263" s="107"/>
      <c r="AG263" s="5"/>
    </row>
    <row r="264" spans="1:33" ht="15" customHeight="1">
      <c r="A264" s="98" t="s">
        <v>307</v>
      </c>
      <c r="B264" s="99"/>
      <c r="C264" s="99"/>
      <c r="D264" s="99"/>
      <c r="E264" s="100"/>
      <c r="F264" s="146">
        <f t="shared" si="20"/>
        <v>653</v>
      </c>
      <c r="G264" s="117"/>
      <c r="H264" s="117"/>
      <c r="I264" s="117"/>
      <c r="J264" s="4"/>
      <c r="K264" s="107">
        <v>-0.6</v>
      </c>
      <c r="L264" s="107"/>
      <c r="M264" s="107"/>
      <c r="N264" s="4"/>
      <c r="O264" s="117">
        <v>332</v>
      </c>
      <c r="P264" s="117"/>
      <c r="Q264" s="117"/>
      <c r="R264" s="117"/>
      <c r="S264" s="19"/>
      <c r="T264" s="117">
        <v>321</v>
      </c>
      <c r="U264" s="117"/>
      <c r="V264" s="117"/>
      <c r="W264" s="117"/>
      <c r="X264" s="4"/>
      <c r="Y264" s="117">
        <v>208</v>
      </c>
      <c r="Z264" s="117"/>
      <c r="AA264" s="117"/>
      <c r="AB264" s="117"/>
      <c r="AC264" s="4"/>
      <c r="AD264" s="107">
        <v>-3.3</v>
      </c>
      <c r="AE264" s="107"/>
      <c r="AF264" s="107"/>
      <c r="AG264" s="5"/>
    </row>
    <row r="265" spans="1:33" ht="15" customHeight="1">
      <c r="A265" s="98" t="s">
        <v>317</v>
      </c>
      <c r="B265" s="99"/>
      <c r="C265" s="99"/>
      <c r="D265" s="99"/>
      <c r="E265" s="100"/>
      <c r="F265" s="146">
        <f t="shared" si="20"/>
        <v>212</v>
      </c>
      <c r="G265" s="117"/>
      <c r="H265" s="117"/>
      <c r="I265" s="117"/>
      <c r="J265" s="4"/>
      <c r="K265" s="107">
        <v>-0.5</v>
      </c>
      <c r="L265" s="107"/>
      <c r="M265" s="107"/>
      <c r="N265" s="4"/>
      <c r="O265" s="117">
        <v>93</v>
      </c>
      <c r="P265" s="117"/>
      <c r="Q265" s="117"/>
      <c r="R265" s="117"/>
      <c r="S265" s="19"/>
      <c r="T265" s="117">
        <v>119</v>
      </c>
      <c r="U265" s="117"/>
      <c r="V265" s="117"/>
      <c r="W265" s="117"/>
      <c r="X265" s="4"/>
      <c r="Y265" s="117">
        <v>53</v>
      </c>
      <c r="Z265" s="117"/>
      <c r="AA265" s="117"/>
      <c r="AB265" s="117"/>
      <c r="AC265" s="4"/>
      <c r="AD265" s="107">
        <v>0</v>
      </c>
      <c r="AE265" s="107"/>
      <c r="AF265" s="107"/>
      <c r="AG265" s="5"/>
    </row>
    <row r="266" spans="1:33" ht="15" customHeight="1">
      <c r="A266" s="98" t="s">
        <v>389</v>
      </c>
      <c r="B266" s="99"/>
      <c r="C266" s="99"/>
      <c r="D266" s="99"/>
      <c r="E266" s="100"/>
      <c r="F266" s="146">
        <f t="shared" si="20"/>
        <v>285</v>
      </c>
      <c r="G266" s="117"/>
      <c r="H266" s="117"/>
      <c r="I266" s="117"/>
      <c r="J266" s="4"/>
      <c r="K266" s="107">
        <v>2.2</v>
      </c>
      <c r="L266" s="107"/>
      <c r="M266" s="107"/>
      <c r="N266" s="4"/>
      <c r="O266" s="117">
        <v>127</v>
      </c>
      <c r="P266" s="117"/>
      <c r="Q266" s="117"/>
      <c r="R266" s="117"/>
      <c r="S266" s="19"/>
      <c r="T266" s="117">
        <v>158</v>
      </c>
      <c r="U266" s="117"/>
      <c r="V266" s="117"/>
      <c r="W266" s="117"/>
      <c r="X266" s="4"/>
      <c r="Y266" s="117">
        <v>117</v>
      </c>
      <c r="Z266" s="117"/>
      <c r="AA266" s="117"/>
      <c r="AB266" s="117"/>
      <c r="AC266" s="4"/>
      <c r="AD266" s="107">
        <v>5.4</v>
      </c>
      <c r="AE266" s="107"/>
      <c r="AF266" s="107"/>
      <c r="AG266" s="5"/>
    </row>
    <row r="267" spans="1:33" ht="15" customHeight="1">
      <c r="A267" s="98" t="s">
        <v>312</v>
      </c>
      <c r="B267" s="99"/>
      <c r="C267" s="99"/>
      <c r="D267" s="99"/>
      <c r="E267" s="100"/>
      <c r="F267" s="146">
        <f t="shared" si="20"/>
        <v>259</v>
      </c>
      <c r="G267" s="117"/>
      <c r="H267" s="117"/>
      <c r="I267" s="117"/>
      <c r="J267" s="4"/>
      <c r="K267" s="107">
        <v>0.8</v>
      </c>
      <c r="L267" s="107"/>
      <c r="M267" s="107"/>
      <c r="N267" s="4"/>
      <c r="O267" s="117">
        <v>138</v>
      </c>
      <c r="P267" s="117"/>
      <c r="Q267" s="117"/>
      <c r="R267" s="117"/>
      <c r="S267" s="19"/>
      <c r="T267" s="117">
        <v>121</v>
      </c>
      <c r="U267" s="117"/>
      <c r="V267" s="117"/>
      <c r="W267" s="117"/>
      <c r="X267" s="4"/>
      <c r="Y267" s="117">
        <v>95</v>
      </c>
      <c r="Z267" s="117"/>
      <c r="AA267" s="117"/>
      <c r="AB267" s="117"/>
      <c r="AC267" s="4"/>
      <c r="AD267" s="107">
        <v>3.3</v>
      </c>
      <c r="AE267" s="107"/>
      <c r="AF267" s="107"/>
      <c r="AG267" s="5"/>
    </row>
    <row r="268" spans="1:33" ht="15" customHeight="1">
      <c r="A268" s="98" t="s">
        <v>403</v>
      </c>
      <c r="B268" s="99"/>
      <c r="C268" s="99"/>
      <c r="D268" s="99"/>
      <c r="E268" s="100"/>
      <c r="F268" s="146">
        <f t="shared" si="20"/>
        <v>289</v>
      </c>
      <c r="G268" s="117"/>
      <c r="H268" s="117"/>
      <c r="I268" s="117"/>
      <c r="J268" s="4"/>
      <c r="K268" s="107">
        <v>-2.4</v>
      </c>
      <c r="L268" s="107"/>
      <c r="M268" s="107"/>
      <c r="N268" s="4"/>
      <c r="O268" s="117">
        <v>143</v>
      </c>
      <c r="P268" s="117"/>
      <c r="Q268" s="117"/>
      <c r="R268" s="117"/>
      <c r="S268" s="19"/>
      <c r="T268" s="117">
        <v>146</v>
      </c>
      <c r="U268" s="117"/>
      <c r="V268" s="117"/>
      <c r="W268" s="117"/>
      <c r="X268" s="4"/>
      <c r="Y268" s="117">
        <v>85</v>
      </c>
      <c r="Z268" s="117"/>
      <c r="AA268" s="117"/>
      <c r="AB268" s="117"/>
      <c r="AC268" s="4"/>
      <c r="AD268" s="107">
        <v>-1.2</v>
      </c>
      <c r="AE268" s="107"/>
      <c r="AF268" s="107"/>
      <c r="AG268" s="5"/>
    </row>
    <row r="269" spans="1:33" ht="15" customHeight="1">
      <c r="A269" s="98" t="s">
        <v>375</v>
      </c>
      <c r="B269" s="99"/>
      <c r="C269" s="99"/>
      <c r="D269" s="99"/>
      <c r="E269" s="100"/>
      <c r="F269" s="146">
        <f t="shared" si="20"/>
        <v>384</v>
      </c>
      <c r="G269" s="117"/>
      <c r="H269" s="117"/>
      <c r="I269" s="117"/>
      <c r="J269" s="4"/>
      <c r="K269" s="107">
        <v>-3.3</v>
      </c>
      <c r="L269" s="107"/>
      <c r="M269" s="107"/>
      <c r="N269" s="4"/>
      <c r="O269" s="117">
        <v>193</v>
      </c>
      <c r="P269" s="117"/>
      <c r="Q269" s="117"/>
      <c r="R269" s="117"/>
      <c r="S269" s="19"/>
      <c r="T269" s="117">
        <v>191</v>
      </c>
      <c r="U269" s="117"/>
      <c r="V269" s="117"/>
      <c r="W269" s="117"/>
      <c r="X269" s="4"/>
      <c r="Y269" s="117">
        <v>114</v>
      </c>
      <c r="Z269" s="117"/>
      <c r="AA269" s="117"/>
      <c r="AB269" s="117"/>
      <c r="AC269" s="4"/>
      <c r="AD269" s="107">
        <v>0</v>
      </c>
      <c r="AE269" s="107"/>
      <c r="AF269" s="107"/>
      <c r="AG269" s="5"/>
    </row>
    <row r="270" spans="1:33" ht="15" customHeight="1">
      <c r="A270" s="98" t="s">
        <v>376</v>
      </c>
      <c r="B270" s="99"/>
      <c r="C270" s="99"/>
      <c r="D270" s="99"/>
      <c r="E270" s="100"/>
      <c r="F270" s="146">
        <f t="shared" si="20"/>
        <v>355</v>
      </c>
      <c r="G270" s="117"/>
      <c r="H270" s="117"/>
      <c r="I270" s="117"/>
      <c r="J270" s="4"/>
      <c r="K270" s="107">
        <v>0.6</v>
      </c>
      <c r="L270" s="107"/>
      <c r="M270" s="107"/>
      <c r="N270" s="4"/>
      <c r="O270" s="117">
        <v>163</v>
      </c>
      <c r="P270" s="117"/>
      <c r="Q270" s="117"/>
      <c r="R270" s="117"/>
      <c r="S270" s="19"/>
      <c r="T270" s="117">
        <v>192</v>
      </c>
      <c r="U270" s="117"/>
      <c r="V270" s="117"/>
      <c r="W270" s="117"/>
      <c r="X270" s="4"/>
      <c r="Y270" s="117">
        <v>110</v>
      </c>
      <c r="Z270" s="117"/>
      <c r="AA270" s="117"/>
      <c r="AB270" s="117"/>
      <c r="AC270" s="4"/>
      <c r="AD270" s="107">
        <v>2.8</v>
      </c>
      <c r="AE270" s="107"/>
      <c r="AF270" s="107"/>
      <c r="AG270" s="5"/>
    </row>
    <row r="271" spans="1:33" ht="15" customHeight="1">
      <c r="A271" s="98" t="s">
        <v>308</v>
      </c>
      <c r="B271" s="99"/>
      <c r="C271" s="99"/>
      <c r="D271" s="99"/>
      <c r="E271" s="100"/>
      <c r="F271" s="146">
        <f t="shared" si="20"/>
        <v>360</v>
      </c>
      <c r="G271" s="117"/>
      <c r="H271" s="117"/>
      <c r="I271" s="117"/>
      <c r="J271" s="4"/>
      <c r="K271" s="107">
        <v>-1.4</v>
      </c>
      <c r="L271" s="107"/>
      <c r="M271" s="107"/>
      <c r="N271" s="4"/>
      <c r="O271" s="117">
        <v>167</v>
      </c>
      <c r="P271" s="117"/>
      <c r="Q271" s="117"/>
      <c r="R271" s="117"/>
      <c r="S271" s="19"/>
      <c r="T271" s="117">
        <v>193</v>
      </c>
      <c r="U271" s="117"/>
      <c r="V271" s="117"/>
      <c r="W271" s="117"/>
      <c r="X271" s="4"/>
      <c r="Y271" s="117">
        <v>104</v>
      </c>
      <c r="Z271" s="117"/>
      <c r="AA271" s="117"/>
      <c r="AB271" s="117"/>
      <c r="AC271" s="4"/>
      <c r="AD271" s="107">
        <v>0</v>
      </c>
      <c r="AE271" s="107"/>
      <c r="AF271" s="107"/>
      <c r="AG271" s="5"/>
    </row>
    <row r="272" spans="1:33" ht="15" customHeight="1">
      <c r="A272" s="98" t="s">
        <v>377</v>
      </c>
      <c r="B272" s="99"/>
      <c r="C272" s="99"/>
      <c r="D272" s="99"/>
      <c r="E272" s="100"/>
      <c r="F272" s="146">
        <f t="shared" si="20"/>
        <v>161</v>
      </c>
      <c r="G272" s="117"/>
      <c r="H272" s="117"/>
      <c r="I272" s="117"/>
      <c r="J272" s="4"/>
      <c r="K272" s="107">
        <v>1.3</v>
      </c>
      <c r="L272" s="107"/>
      <c r="M272" s="107"/>
      <c r="N272" s="4"/>
      <c r="O272" s="117">
        <v>73</v>
      </c>
      <c r="P272" s="117"/>
      <c r="Q272" s="117"/>
      <c r="R272" s="117"/>
      <c r="S272" s="19"/>
      <c r="T272" s="117">
        <v>88</v>
      </c>
      <c r="U272" s="117"/>
      <c r="V272" s="117"/>
      <c r="W272" s="117"/>
      <c r="X272" s="4"/>
      <c r="Y272" s="117">
        <v>39</v>
      </c>
      <c r="Z272" s="117"/>
      <c r="AA272" s="117"/>
      <c r="AB272" s="117"/>
      <c r="AC272" s="4"/>
      <c r="AD272" s="107">
        <v>0</v>
      </c>
      <c r="AE272" s="107"/>
      <c r="AF272" s="107"/>
      <c r="AG272" s="5"/>
    </row>
    <row r="273" spans="1:33" ht="15" customHeight="1">
      <c r="A273" s="98" t="s">
        <v>361</v>
      </c>
      <c r="B273" s="99"/>
      <c r="C273" s="99"/>
      <c r="D273" s="99"/>
      <c r="E273" s="100"/>
      <c r="F273" s="146">
        <f t="shared" si="20"/>
        <v>191</v>
      </c>
      <c r="G273" s="117"/>
      <c r="H273" s="117"/>
      <c r="I273" s="117"/>
      <c r="J273" s="4"/>
      <c r="K273" s="107">
        <v>2.1</v>
      </c>
      <c r="L273" s="107"/>
      <c r="M273" s="107"/>
      <c r="N273" s="4"/>
      <c r="O273" s="117">
        <v>79</v>
      </c>
      <c r="P273" s="117"/>
      <c r="Q273" s="117"/>
      <c r="R273" s="117"/>
      <c r="S273" s="19"/>
      <c r="T273" s="117">
        <v>112</v>
      </c>
      <c r="U273" s="117"/>
      <c r="V273" s="117"/>
      <c r="W273" s="117"/>
      <c r="X273" s="4"/>
      <c r="Y273" s="117">
        <v>190</v>
      </c>
      <c r="Z273" s="117"/>
      <c r="AA273" s="117"/>
      <c r="AB273" s="117"/>
      <c r="AC273" s="4"/>
      <c r="AD273" s="107">
        <v>1.6</v>
      </c>
      <c r="AE273" s="107"/>
      <c r="AF273" s="107"/>
      <c r="AG273" s="5"/>
    </row>
    <row r="274" spans="1:33" ht="15" customHeight="1">
      <c r="A274" s="98" t="s">
        <v>233</v>
      </c>
      <c r="B274" s="99"/>
      <c r="C274" s="99"/>
      <c r="D274" s="99"/>
      <c r="E274" s="100"/>
      <c r="F274" s="146">
        <f t="shared" si="20"/>
        <v>99</v>
      </c>
      <c r="G274" s="117"/>
      <c r="H274" s="117"/>
      <c r="I274" s="117"/>
      <c r="J274" s="4"/>
      <c r="K274" s="107">
        <v>-9.2</v>
      </c>
      <c r="L274" s="107"/>
      <c r="M274" s="107"/>
      <c r="N274" s="4"/>
      <c r="O274" s="117">
        <v>67</v>
      </c>
      <c r="P274" s="117"/>
      <c r="Q274" s="117"/>
      <c r="R274" s="117"/>
      <c r="S274" s="19"/>
      <c r="T274" s="117">
        <v>32</v>
      </c>
      <c r="U274" s="117"/>
      <c r="V274" s="117"/>
      <c r="W274" s="117"/>
      <c r="X274" s="4"/>
      <c r="Y274" s="117">
        <v>99</v>
      </c>
      <c r="Z274" s="117"/>
      <c r="AA274" s="117"/>
      <c r="AB274" s="117"/>
      <c r="AC274" s="4"/>
      <c r="AD274" s="107">
        <v>-9.2</v>
      </c>
      <c r="AE274" s="107"/>
      <c r="AF274" s="107"/>
      <c r="AG274" s="5"/>
    </row>
    <row r="275" spans="1:33" ht="15" customHeight="1">
      <c r="A275" s="98" t="s">
        <v>313</v>
      </c>
      <c r="B275" s="99"/>
      <c r="C275" s="99"/>
      <c r="D275" s="99"/>
      <c r="E275" s="100"/>
      <c r="F275" s="146">
        <f t="shared" si="20"/>
        <v>50</v>
      </c>
      <c r="G275" s="117"/>
      <c r="H275" s="117"/>
      <c r="I275" s="117"/>
      <c r="J275" s="4"/>
      <c r="K275" s="107">
        <v>-7.4</v>
      </c>
      <c r="L275" s="107"/>
      <c r="M275" s="107"/>
      <c r="N275" s="4"/>
      <c r="O275" s="117">
        <v>3</v>
      </c>
      <c r="P275" s="117"/>
      <c r="Q275" s="117"/>
      <c r="R275" s="117"/>
      <c r="S275" s="19"/>
      <c r="T275" s="117">
        <v>47</v>
      </c>
      <c r="U275" s="117"/>
      <c r="V275" s="117"/>
      <c r="W275" s="117"/>
      <c r="X275" s="4"/>
      <c r="Y275" s="117">
        <v>50</v>
      </c>
      <c r="Z275" s="117"/>
      <c r="AA275" s="117"/>
      <c r="AB275" s="117"/>
      <c r="AC275" s="4"/>
      <c r="AD275" s="107">
        <v>-5.7</v>
      </c>
      <c r="AE275" s="107"/>
      <c r="AF275" s="107"/>
      <c r="AG275" s="5"/>
    </row>
    <row r="276" spans="1:33" ht="15" customHeight="1">
      <c r="A276" s="98" t="s">
        <v>314</v>
      </c>
      <c r="B276" s="99"/>
      <c r="C276" s="99"/>
      <c r="D276" s="99"/>
      <c r="E276" s="100"/>
      <c r="F276" s="146">
        <f t="shared" si="20"/>
        <v>36</v>
      </c>
      <c r="G276" s="117"/>
      <c r="H276" s="117"/>
      <c r="I276" s="117"/>
      <c r="J276" s="4"/>
      <c r="K276" s="107">
        <v>-20</v>
      </c>
      <c r="L276" s="107"/>
      <c r="M276" s="107"/>
      <c r="N276" s="4"/>
      <c r="O276" s="117">
        <v>6</v>
      </c>
      <c r="P276" s="117"/>
      <c r="Q276" s="117"/>
      <c r="R276" s="117"/>
      <c r="S276" s="19"/>
      <c r="T276" s="117">
        <v>30</v>
      </c>
      <c r="U276" s="117"/>
      <c r="V276" s="117"/>
      <c r="W276" s="117"/>
      <c r="X276" s="4"/>
      <c r="Y276" s="117">
        <v>36</v>
      </c>
      <c r="Z276" s="117"/>
      <c r="AA276" s="117"/>
      <c r="AB276" s="117"/>
      <c r="AC276" s="4"/>
      <c r="AD276" s="107">
        <v>-20</v>
      </c>
      <c r="AE276" s="107"/>
      <c r="AF276" s="107"/>
      <c r="AG276" s="5"/>
    </row>
    <row r="277" spans="1:33" ht="12" customHeight="1">
      <c r="A277" s="110" t="s">
        <v>293</v>
      </c>
      <c r="B277" s="111"/>
      <c r="C277" s="111"/>
      <c r="D277" s="111"/>
      <c r="E277" s="96"/>
      <c r="F277" s="97">
        <f t="shared" si="20"/>
        <v>15</v>
      </c>
      <c r="G277" s="108"/>
      <c r="H277" s="108"/>
      <c r="I277" s="108"/>
      <c r="J277" s="11"/>
      <c r="K277" s="109">
        <v>7.1</v>
      </c>
      <c r="L277" s="109"/>
      <c r="M277" s="109"/>
      <c r="N277" s="11"/>
      <c r="O277" s="108">
        <v>4</v>
      </c>
      <c r="P277" s="108"/>
      <c r="Q277" s="108"/>
      <c r="R277" s="108"/>
      <c r="S277" s="16"/>
      <c r="T277" s="108">
        <v>11</v>
      </c>
      <c r="U277" s="108"/>
      <c r="V277" s="108"/>
      <c r="W277" s="108"/>
      <c r="X277" s="11"/>
      <c r="Y277" s="108">
        <v>15</v>
      </c>
      <c r="Z277" s="108"/>
      <c r="AA277" s="108"/>
      <c r="AB277" s="108"/>
      <c r="AC277" s="11"/>
      <c r="AD277" s="109">
        <v>7.1</v>
      </c>
      <c r="AE277" s="109"/>
      <c r="AF277" s="109"/>
      <c r="AG277" s="10"/>
    </row>
    <row r="278" spans="24:33" ht="15.75" customHeight="1">
      <c r="X278" s="106" t="s">
        <v>237</v>
      </c>
      <c r="Y278" s="106"/>
      <c r="Z278" s="106"/>
      <c r="AA278" s="106"/>
      <c r="AB278" s="106"/>
      <c r="AC278" s="106"/>
      <c r="AD278" s="106"/>
      <c r="AE278" s="106"/>
      <c r="AF278" s="106"/>
      <c r="AG278" s="106"/>
    </row>
    <row r="279" spans="24:33" ht="13.5">
      <c r="X279" s="52"/>
      <c r="Y279" s="52"/>
      <c r="Z279" s="52"/>
      <c r="AA279" s="52"/>
      <c r="AB279" s="52"/>
      <c r="AC279" s="52"/>
      <c r="AD279" s="52"/>
      <c r="AE279" s="52"/>
      <c r="AF279" s="52"/>
      <c r="AG279" s="52"/>
    </row>
    <row r="280" ht="13.5">
      <c r="B280" s="23" t="s">
        <v>384</v>
      </c>
    </row>
    <row r="281" spans="1:33" ht="13.5">
      <c r="A281" s="150" t="s">
        <v>285</v>
      </c>
      <c r="B281" s="151"/>
      <c r="C281" s="151"/>
      <c r="D281" s="151"/>
      <c r="E281" s="152"/>
      <c r="F281" s="153" t="s">
        <v>243</v>
      </c>
      <c r="G281" s="154"/>
      <c r="H281" s="154"/>
      <c r="I281" s="154"/>
      <c r="J281" s="154"/>
      <c r="K281" s="154"/>
      <c r="L281" s="154"/>
      <c r="M281" s="154"/>
      <c r="N281" s="154"/>
      <c r="O281" s="154"/>
      <c r="P281" s="154"/>
      <c r="Q281" s="154"/>
      <c r="R281" s="154"/>
      <c r="S281" s="154"/>
      <c r="T281" s="154"/>
      <c r="U281" s="154"/>
      <c r="V281" s="154"/>
      <c r="W281" s="154"/>
      <c r="X281" s="155"/>
      <c r="Y281" s="145" t="s">
        <v>136</v>
      </c>
      <c r="Z281" s="145"/>
      <c r="AA281" s="145"/>
      <c r="AB281" s="145"/>
      <c r="AC281" s="145"/>
      <c r="AD281" s="145"/>
      <c r="AE281" s="145"/>
      <c r="AF281" s="145"/>
      <c r="AG281" s="145"/>
    </row>
    <row r="282" spans="1:33" s="3" customFormat="1" ht="15" customHeight="1">
      <c r="A282" s="22"/>
      <c r="B282" s="1"/>
      <c r="C282" s="1"/>
      <c r="D282" s="1"/>
      <c r="E282" s="29"/>
      <c r="F282" s="130" t="s">
        <v>243</v>
      </c>
      <c r="G282" s="130"/>
      <c r="H282" s="130"/>
      <c r="I282" s="130"/>
      <c r="J282" s="130"/>
      <c r="K282" s="139" t="s">
        <v>395</v>
      </c>
      <c r="L282" s="140"/>
      <c r="M282" s="140"/>
      <c r="N282" s="141"/>
      <c r="O282" s="139" t="s">
        <v>372</v>
      </c>
      <c r="P282" s="140"/>
      <c r="Q282" s="140"/>
      <c r="R282" s="140"/>
      <c r="S282" s="141"/>
      <c r="T282" s="139" t="s">
        <v>134</v>
      </c>
      <c r="U282" s="140"/>
      <c r="V282" s="140"/>
      <c r="W282" s="140"/>
      <c r="X282" s="141"/>
      <c r="Y282" s="138" t="s">
        <v>271</v>
      </c>
      <c r="Z282" s="130"/>
      <c r="AA282" s="130"/>
      <c r="AB282" s="130"/>
      <c r="AC282" s="131"/>
      <c r="AD282" s="130" t="s">
        <v>395</v>
      </c>
      <c r="AE282" s="130"/>
      <c r="AF282" s="130"/>
      <c r="AG282" s="131"/>
    </row>
    <row r="283" spans="1:33" ht="15" customHeight="1">
      <c r="A283" s="132" t="s">
        <v>39</v>
      </c>
      <c r="B283" s="133"/>
      <c r="C283" s="133"/>
      <c r="D283" s="133"/>
      <c r="E283" s="134"/>
      <c r="F283" s="130" t="s">
        <v>374</v>
      </c>
      <c r="G283" s="130"/>
      <c r="H283" s="130"/>
      <c r="I283" s="130"/>
      <c r="J283" s="130"/>
      <c r="K283" s="135" t="s">
        <v>163</v>
      </c>
      <c r="L283" s="136"/>
      <c r="M283" s="136"/>
      <c r="N283" s="137"/>
      <c r="O283" s="135" t="s">
        <v>374</v>
      </c>
      <c r="P283" s="136"/>
      <c r="Q283" s="136"/>
      <c r="R283" s="136"/>
      <c r="S283" s="137"/>
      <c r="T283" s="135" t="s">
        <v>374</v>
      </c>
      <c r="U283" s="136"/>
      <c r="V283" s="136"/>
      <c r="W283" s="136"/>
      <c r="X283" s="137"/>
      <c r="Y283" s="138" t="s">
        <v>248</v>
      </c>
      <c r="Z283" s="130"/>
      <c r="AA283" s="130"/>
      <c r="AB283" s="130"/>
      <c r="AC283" s="131"/>
      <c r="AD283" s="130" t="s">
        <v>58</v>
      </c>
      <c r="AE283" s="130"/>
      <c r="AF283" s="130"/>
      <c r="AG283" s="131"/>
    </row>
    <row r="284" spans="1:33" ht="15" customHeight="1">
      <c r="A284" s="159" t="s">
        <v>396</v>
      </c>
      <c r="B284" s="160"/>
      <c r="C284" s="160"/>
      <c r="D284" s="160"/>
      <c r="E284" s="161"/>
      <c r="F284" s="101">
        <f>SUM(F285:I331)</f>
        <v>58546</v>
      </c>
      <c r="G284" s="101"/>
      <c r="H284" s="101"/>
      <c r="I284" s="101"/>
      <c r="J284" s="8"/>
      <c r="K284" s="129">
        <f>(F284-F230)/F230*100</f>
        <v>0.917020029648016</v>
      </c>
      <c r="L284" s="129"/>
      <c r="M284" s="129"/>
      <c r="N284" s="4"/>
      <c r="O284" s="101">
        <f>SUM(O285:O331)</f>
        <v>28764</v>
      </c>
      <c r="P284" s="101"/>
      <c r="Q284" s="101"/>
      <c r="R284" s="101"/>
      <c r="S284" s="14"/>
      <c r="T284" s="101">
        <f>SUM(T285:T331)</f>
        <v>29782</v>
      </c>
      <c r="U284" s="101"/>
      <c r="V284" s="101"/>
      <c r="W284" s="101"/>
      <c r="X284" s="8"/>
      <c r="Y284" s="101">
        <f>SUM(Y285:Y331)</f>
        <v>21621</v>
      </c>
      <c r="Z284" s="101"/>
      <c r="AA284" s="101"/>
      <c r="AB284" s="101"/>
      <c r="AC284" s="8"/>
      <c r="AD284" s="129">
        <f>(Y284-Y230)/Y230*100</f>
        <v>2.135197694742312</v>
      </c>
      <c r="AE284" s="129"/>
      <c r="AF284" s="129"/>
      <c r="AG284" s="9"/>
    </row>
    <row r="285" spans="1:33" ht="15" customHeight="1">
      <c r="A285" s="98" t="s">
        <v>309</v>
      </c>
      <c r="B285" s="99"/>
      <c r="C285" s="99"/>
      <c r="D285" s="99"/>
      <c r="E285" s="38"/>
      <c r="F285" s="117">
        <v>3365</v>
      </c>
      <c r="G285" s="117"/>
      <c r="H285" s="117"/>
      <c r="I285" s="117"/>
      <c r="J285" s="4"/>
      <c r="K285" s="107">
        <f aca="true" t="shared" si="21" ref="K285:K304">(F285-F231)/F231*100</f>
        <v>-0.2962962962962963</v>
      </c>
      <c r="L285" s="107"/>
      <c r="M285" s="107"/>
      <c r="N285" s="4"/>
      <c r="O285" s="117">
        <v>1641</v>
      </c>
      <c r="P285" s="117"/>
      <c r="Q285" s="117"/>
      <c r="R285" s="117"/>
      <c r="S285" s="19"/>
      <c r="T285" s="117">
        <v>1724</v>
      </c>
      <c r="U285" s="117"/>
      <c r="V285" s="117"/>
      <c r="W285" s="117"/>
      <c r="X285" s="4"/>
      <c r="Y285" s="117">
        <v>1352</v>
      </c>
      <c r="Z285" s="117"/>
      <c r="AA285" s="117"/>
      <c r="AB285" s="117"/>
      <c r="AC285" s="4"/>
      <c r="AD285" s="107">
        <f aca="true" t="shared" si="22" ref="AD285:AD304">(Y285-Y231)/Y231*100</f>
        <v>0.2967359050445104</v>
      </c>
      <c r="AE285" s="107"/>
      <c r="AF285" s="107"/>
      <c r="AG285" s="5"/>
    </row>
    <row r="286" spans="1:33" ht="15" customHeight="1">
      <c r="A286" s="98" t="s">
        <v>151</v>
      </c>
      <c r="B286" s="99"/>
      <c r="C286" s="99"/>
      <c r="D286" s="99"/>
      <c r="E286" s="100"/>
      <c r="F286" s="117">
        <v>2743</v>
      </c>
      <c r="G286" s="117"/>
      <c r="H286" s="117"/>
      <c r="I286" s="117"/>
      <c r="J286" s="4"/>
      <c r="K286" s="107">
        <f t="shared" si="21"/>
        <v>2.9268292682926833</v>
      </c>
      <c r="L286" s="107"/>
      <c r="M286" s="107"/>
      <c r="N286" s="4"/>
      <c r="O286" s="117">
        <v>1315</v>
      </c>
      <c r="P286" s="117"/>
      <c r="Q286" s="117"/>
      <c r="R286" s="117"/>
      <c r="S286" s="19"/>
      <c r="T286" s="117">
        <v>1428</v>
      </c>
      <c r="U286" s="117"/>
      <c r="V286" s="117"/>
      <c r="W286" s="117"/>
      <c r="X286" s="4"/>
      <c r="Y286" s="117">
        <v>1016</v>
      </c>
      <c r="Z286" s="117"/>
      <c r="AA286" s="117"/>
      <c r="AB286" s="117"/>
      <c r="AC286" s="4"/>
      <c r="AD286" s="107">
        <f t="shared" si="22"/>
        <v>4.742268041237113</v>
      </c>
      <c r="AE286" s="107"/>
      <c r="AF286" s="107"/>
      <c r="AG286" s="5"/>
    </row>
    <row r="287" spans="1:33" ht="15" customHeight="1">
      <c r="A287" s="98" t="s">
        <v>367</v>
      </c>
      <c r="B287" s="99"/>
      <c r="C287" s="99"/>
      <c r="D287" s="99"/>
      <c r="E287" s="100"/>
      <c r="F287" s="117">
        <v>3716</v>
      </c>
      <c r="G287" s="117"/>
      <c r="H287" s="117"/>
      <c r="I287" s="117"/>
      <c r="J287" s="4"/>
      <c r="K287" s="107">
        <f t="shared" si="21"/>
        <v>0.9508285791904374</v>
      </c>
      <c r="L287" s="107"/>
      <c r="M287" s="107"/>
      <c r="N287" s="4"/>
      <c r="O287" s="117">
        <v>1842</v>
      </c>
      <c r="P287" s="117"/>
      <c r="Q287" s="117"/>
      <c r="R287" s="117"/>
      <c r="S287" s="19"/>
      <c r="T287" s="117">
        <v>1874</v>
      </c>
      <c r="U287" s="117"/>
      <c r="V287" s="117"/>
      <c r="W287" s="117"/>
      <c r="X287" s="4"/>
      <c r="Y287" s="117">
        <v>1299</v>
      </c>
      <c r="Z287" s="117"/>
      <c r="AA287" s="117"/>
      <c r="AB287" s="117"/>
      <c r="AC287" s="4"/>
      <c r="AD287" s="107">
        <f t="shared" si="22"/>
        <v>2.1226415094339623</v>
      </c>
      <c r="AE287" s="107"/>
      <c r="AF287" s="107"/>
      <c r="AG287" s="5"/>
    </row>
    <row r="288" spans="1:33" ht="15" customHeight="1">
      <c r="A288" s="98" t="s">
        <v>378</v>
      </c>
      <c r="B288" s="99"/>
      <c r="C288" s="99"/>
      <c r="D288" s="99"/>
      <c r="E288" s="100"/>
      <c r="F288" s="117">
        <v>944</v>
      </c>
      <c r="G288" s="117"/>
      <c r="H288" s="117"/>
      <c r="I288" s="117"/>
      <c r="J288" s="4"/>
      <c r="K288" s="107">
        <f t="shared" si="21"/>
        <v>2.054054054054054</v>
      </c>
      <c r="L288" s="107"/>
      <c r="M288" s="107"/>
      <c r="N288" s="4"/>
      <c r="O288" s="117">
        <v>462</v>
      </c>
      <c r="P288" s="117"/>
      <c r="Q288" s="117"/>
      <c r="R288" s="117"/>
      <c r="S288" s="19"/>
      <c r="T288" s="117">
        <v>482</v>
      </c>
      <c r="U288" s="117"/>
      <c r="V288" s="117"/>
      <c r="W288" s="117"/>
      <c r="X288" s="4"/>
      <c r="Y288" s="117">
        <v>373</v>
      </c>
      <c r="Z288" s="117"/>
      <c r="AA288" s="117"/>
      <c r="AB288" s="117"/>
      <c r="AC288" s="4"/>
      <c r="AD288" s="107">
        <f t="shared" si="22"/>
        <v>2.191780821917808</v>
      </c>
      <c r="AE288" s="107"/>
      <c r="AF288" s="107"/>
      <c r="AG288" s="5"/>
    </row>
    <row r="289" spans="1:33" ht="15" customHeight="1">
      <c r="A289" s="98" t="s">
        <v>379</v>
      </c>
      <c r="B289" s="99"/>
      <c r="C289" s="99"/>
      <c r="D289" s="99"/>
      <c r="E289" s="100"/>
      <c r="F289" s="117">
        <v>2665</v>
      </c>
      <c r="G289" s="117"/>
      <c r="H289" s="117"/>
      <c r="I289" s="117"/>
      <c r="J289" s="4"/>
      <c r="K289" s="107">
        <f t="shared" si="21"/>
        <v>2.697495183044316</v>
      </c>
      <c r="L289" s="107"/>
      <c r="M289" s="107"/>
      <c r="N289" s="4"/>
      <c r="O289" s="117">
        <v>1375</v>
      </c>
      <c r="P289" s="117"/>
      <c r="Q289" s="117"/>
      <c r="R289" s="117"/>
      <c r="S289" s="19"/>
      <c r="T289" s="117">
        <v>1290</v>
      </c>
      <c r="U289" s="117"/>
      <c r="V289" s="117"/>
      <c r="W289" s="117"/>
      <c r="X289" s="4"/>
      <c r="Y289" s="117">
        <v>1066</v>
      </c>
      <c r="Z289" s="117"/>
      <c r="AA289" s="117"/>
      <c r="AB289" s="117"/>
      <c r="AC289" s="4"/>
      <c r="AD289" s="107">
        <f t="shared" si="22"/>
        <v>3.2945736434108532</v>
      </c>
      <c r="AE289" s="107"/>
      <c r="AF289" s="107"/>
      <c r="AG289" s="5"/>
    </row>
    <row r="290" spans="1:33" ht="15" customHeight="1">
      <c r="A290" s="98" t="s">
        <v>99</v>
      </c>
      <c r="B290" s="99"/>
      <c r="C290" s="99"/>
      <c r="D290" s="99"/>
      <c r="E290" s="100"/>
      <c r="F290" s="117">
        <v>2241</v>
      </c>
      <c r="G290" s="117"/>
      <c r="H290" s="117"/>
      <c r="I290" s="117"/>
      <c r="J290" s="4"/>
      <c r="K290" s="107">
        <f t="shared" si="21"/>
        <v>-0.1336898395721925</v>
      </c>
      <c r="L290" s="107"/>
      <c r="M290" s="107"/>
      <c r="N290" s="4"/>
      <c r="O290" s="117">
        <v>1064</v>
      </c>
      <c r="P290" s="117"/>
      <c r="Q290" s="117"/>
      <c r="R290" s="117"/>
      <c r="S290" s="19"/>
      <c r="T290" s="117">
        <v>1177</v>
      </c>
      <c r="U290" s="117"/>
      <c r="V290" s="117"/>
      <c r="W290" s="117"/>
      <c r="X290" s="4"/>
      <c r="Y290" s="117">
        <v>927</v>
      </c>
      <c r="Z290" s="117"/>
      <c r="AA290" s="117"/>
      <c r="AB290" s="117"/>
      <c r="AC290" s="4"/>
      <c r="AD290" s="107">
        <f t="shared" si="22"/>
        <v>1.8681318681318682</v>
      </c>
      <c r="AE290" s="107"/>
      <c r="AF290" s="107"/>
      <c r="AG290" s="5"/>
    </row>
    <row r="291" spans="1:33" ht="15" customHeight="1">
      <c r="A291" s="98" t="s">
        <v>339</v>
      </c>
      <c r="B291" s="99"/>
      <c r="C291" s="99"/>
      <c r="D291" s="99"/>
      <c r="E291" s="100"/>
      <c r="F291" s="117">
        <v>2631</v>
      </c>
      <c r="G291" s="117"/>
      <c r="H291" s="117"/>
      <c r="I291" s="117"/>
      <c r="J291" s="4"/>
      <c r="K291" s="107">
        <f t="shared" si="21"/>
        <v>-0.6419939577039275</v>
      </c>
      <c r="L291" s="107"/>
      <c r="M291" s="107"/>
      <c r="N291" s="4"/>
      <c r="O291" s="117">
        <v>1182</v>
      </c>
      <c r="P291" s="117"/>
      <c r="Q291" s="117"/>
      <c r="R291" s="117"/>
      <c r="S291" s="19"/>
      <c r="T291" s="117">
        <v>1449</v>
      </c>
      <c r="U291" s="117"/>
      <c r="V291" s="117"/>
      <c r="W291" s="117"/>
      <c r="X291" s="4"/>
      <c r="Y291" s="117">
        <v>1142</v>
      </c>
      <c r="Z291" s="117"/>
      <c r="AA291" s="117"/>
      <c r="AB291" s="117"/>
      <c r="AC291" s="4"/>
      <c r="AD291" s="107">
        <f t="shared" si="22"/>
        <v>1.1514614703277237</v>
      </c>
      <c r="AE291" s="107"/>
      <c r="AF291" s="107"/>
      <c r="AG291" s="5"/>
    </row>
    <row r="292" spans="1:33" ht="15" customHeight="1">
      <c r="A292" s="98" t="s">
        <v>368</v>
      </c>
      <c r="B292" s="99"/>
      <c r="C292" s="99"/>
      <c r="D292" s="99"/>
      <c r="E292" s="100"/>
      <c r="F292" s="117">
        <v>860</v>
      </c>
      <c r="G292" s="117"/>
      <c r="H292" s="117"/>
      <c r="I292" s="117"/>
      <c r="J292" s="4"/>
      <c r="K292" s="107">
        <f t="shared" si="21"/>
        <v>0.702576112412178</v>
      </c>
      <c r="L292" s="107"/>
      <c r="M292" s="107"/>
      <c r="N292" s="4"/>
      <c r="O292" s="117">
        <v>445</v>
      </c>
      <c r="P292" s="117"/>
      <c r="Q292" s="117"/>
      <c r="R292" s="117"/>
      <c r="S292" s="19"/>
      <c r="T292" s="117">
        <v>415</v>
      </c>
      <c r="U292" s="117"/>
      <c r="V292" s="117"/>
      <c r="W292" s="117"/>
      <c r="X292" s="4"/>
      <c r="Y292" s="117">
        <v>357</v>
      </c>
      <c r="Z292" s="117"/>
      <c r="AA292" s="117"/>
      <c r="AB292" s="117"/>
      <c r="AC292" s="4"/>
      <c r="AD292" s="107">
        <f t="shared" si="22"/>
        <v>-0.5571030640668524</v>
      </c>
      <c r="AE292" s="107"/>
      <c r="AF292" s="107"/>
      <c r="AG292" s="5"/>
    </row>
    <row r="293" spans="1:33" ht="15" customHeight="1">
      <c r="A293" s="98" t="s">
        <v>321</v>
      </c>
      <c r="B293" s="99"/>
      <c r="C293" s="99"/>
      <c r="D293" s="99"/>
      <c r="E293" s="100"/>
      <c r="F293" s="117">
        <v>827</v>
      </c>
      <c r="G293" s="117"/>
      <c r="H293" s="117"/>
      <c r="I293" s="117"/>
      <c r="J293" s="4"/>
      <c r="K293" s="107">
        <f t="shared" si="21"/>
        <v>-0.12077294685990338</v>
      </c>
      <c r="L293" s="107"/>
      <c r="M293" s="107"/>
      <c r="N293" s="4"/>
      <c r="O293" s="117">
        <v>409</v>
      </c>
      <c r="P293" s="117"/>
      <c r="Q293" s="117"/>
      <c r="R293" s="117"/>
      <c r="S293" s="19"/>
      <c r="T293" s="117">
        <v>418</v>
      </c>
      <c r="U293" s="117"/>
      <c r="V293" s="117"/>
      <c r="W293" s="117"/>
      <c r="X293" s="4"/>
      <c r="Y293" s="117">
        <v>237</v>
      </c>
      <c r="Z293" s="117"/>
      <c r="AA293" s="117"/>
      <c r="AB293" s="117"/>
      <c r="AC293" s="4"/>
      <c r="AD293" s="107">
        <f t="shared" si="22"/>
        <v>2.5974025974025974</v>
      </c>
      <c r="AE293" s="107"/>
      <c r="AF293" s="107"/>
      <c r="AG293" s="5"/>
    </row>
    <row r="294" spans="1:33" ht="15" customHeight="1">
      <c r="A294" s="98" t="s">
        <v>380</v>
      </c>
      <c r="B294" s="99"/>
      <c r="C294" s="99"/>
      <c r="D294" s="99"/>
      <c r="E294" s="100"/>
      <c r="F294" s="117">
        <v>471</v>
      </c>
      <c r="G294" s="117"/>
      <c r="H294" s="117"/>
      <c r="I294" s="117"/>
      <c r="J294" s="4"/>
      <c r="K294" s="107">
        <f t="shared" si="21"/>
        <v>-2.079002079002079</v>
      </c>
      <c r="L294" s="107"/>
      <c r="M294" s="107"/>
      <c r="N294" s="4"/>
      <c r="O294" s="117">
        <v>244</v>
      </c>
      <c r="P294" s="117"/>
      <c r="Q294" s="117"/>
      <c r="R294" s="117"/>
      <c r="S294" s="19"/>
      <c r="T294" s="117">
        <v>227</v>
      </c>
      <c r="U294" s="117"/>
      <c r="V294" s="117"/>
      <c r="W294" s="117"/>
      <c r="X294" s="4"/>
      <c r="Y294" s="117">
        <v>151</v>
      </c>
      <c r="Z294" s="117"/>
      <c r="AA294" s="117"/>
      <c r="AB294" s="117"/>
      <c r="AC294" s="4"/>
      <c r="AD294" s="107">
        <f t="shared" si="22"/>
        <v>0.6666666666666667</v>
      </c>
      <c r="AE294" s="107"/>
      <c r="AF294" s="107"/>
      <c r="AG294" s="5"/>
    </row>
    <row r="295" spans="1:33" ht="15" customHeight="1">
      <c r="A295" s="98" t="s">
        <v>303</v>
      </c>
      <c r="B295" s="99"/>
      <c r="C295" s="99"/>
      <c r="D295" s="99"/>
      <c r="E295" s="100"/>
      <c r="F295" s="117">
        <v>268</v>
      </c>
      <c r="G295" s="117"/>
      <c r="H295" s="117"/>
      <c r="I295" s="117"/>
      <c r="J295" s="4"/>
      <c r="K295" s="107">
        <f t="shared" si="21"/>
        <v>-0.37174721189591076</v>
      </c>
      <c r="L295" s="107"/>
      <c r="M295" s="107"/>
      <c r="N295" s="4"/>
      <c r="O295" s="117">
        <v>126</v>
      </c>
      <c r="P295" s="117"/>
      <c r="Q295" s="117"/>
      <c r="R295" s="117"/>
      <c r="S295" s="19"/>
      <c r="T295" s="117">
        <v>142</v>
      </c>
      <c r="U295" s="117"/>
      <c r="V295" s="117"/>
      <c r="W295" s="117"/>
      <c r="X295" s="4"/>
      <c r="Y295" s="117">
        <v>77</v>
      </c>
      <c r="Z295" s="117"/>
      <c r="AA295" s="117"/>
      <c r="AB295" s="117"/>
      <c r="AC295" s="4"/>
      <c r="AD295" s="107">
        <f t="shared" si="22"/>
        <v>-1.282051282051282</v>
      </c>
      <c r="AE295" s="107"/>
      <c r="AF295" s="107"/>
      <c r="AG295" s="5"/>
    </row>
    <row r="296" spans="1:33" ht="15" customHeight="1">
      <c r="A296" s="98" t="s">
        <v>322</v>
      </c>
      <c r="B296" s="99"/>
      <c r="C296" s="99"/>
      <c r="D296" s="99"/>
      <c r="E296" s="100"/>
      <c r="F296" s="117">
        <v>361</v>
      </c>
      <c r="G296" s="117"/>
      <c r="H296" s="117"/>
      <c r="I296" s="117"/>
      <c r="J296" s="4"/>
      <c r="K296" s="107">
        <f t="shared" si="21"/>
        <v>-0.2762430939226519</v>
      </c>
      <c r="L296" s="107"/>
      <c r="M296" s="107"/>
      <c r="N296" s="4"/>
      <c r="O296" s="117">
        <v>166</v>
      </c>
      <c r="P296" s="117"/>
      <c r="Q296" s="117"/>
      <c r="R296" s="117"/>
      <c r="S296" s="19"/>
      <c r="T296" s="117">
        <v>195</v>
      </c>
      <c r="U296" s="117"/>
      <c r="V296" s="117"/>
      <c r="W296" s="117"/>
      <c r="X296" s="4"/>
      <c r="Y296" s="117">
        <v>120</v>
      </c>
      <c r="Z296" s="117"/>
      <c r="AA296" s="117"/>
      <c r="AB296" s="117"/>
      <c r="AC296" s="4"/>
      <c r="AD296" s="107">
        <f t="shared" si="22"/>
        <v>2.564102564102564</v>
      </c>
      <c r="AE296" s="107"/>
      <c r="AF296" s="107"/>
      <c r="AG296" s="5"/>
    </row>
    <row r="297" spans="1:33" ht="15" customHeight="1">
      <c r="A297" s="98" t="s">
        <v>304</v>
      </c>
      <c r="B297" s="99"/>
      <c r="C297" s="99"/>
      <c r="D297" s="99"/>
      <c r="E297" s="100"/>
      <c r="F297" s="117">
        <v>196</v>
      </c>
      <c r="G297" s="117"/>
      <c r="H297" s="117"/>
      <c r="I297" s="117"/>
      <c r="J297" s="4"/>
      <c r="K297" s="107">
        <f t="shared" si="21"/>
        <v>-2.9702970297029703</v>
      </c>
      <c r="L297" s="107"/>
      <c r="M297" s="107"/>
      <c r="N297" s="4"/>
      <c r="O297" s="117">
        <v>100</v>
      </c>
      <c r="P297" s="117"/>
      <c r="Q297" s="117"/>
      <c r="R297" s="117"/>
      <c r="S297" s="19"/>
      <c r="T297" s="117">
        <v>96</v>
      </c>
      <c r="U297" s="117"/>
      <c r="V297" s="117"/>
      <c r="W297" s="117"/>
      <c r="X297" s="4"/>
      <c r="Y297" s="117">
        <v>57</v>
      </c>
      <c r="Z297" s="117"/>
      <c r="AA297" s="117"/>
      <c r="AB297" s="117"/>
      <c r="AC297" s="4"/>
      <c r="AD297" s="107">
        <f t="shared" si="22"/>
        <v>-1.7241379310344827</v>
      </c>
      <c r="AE297" s="107"/>
      <c r="AF297" s="107"/>
      <c r="AG297" s="5"/>
    </row>
    <row r="298" spans="1:33" ht="15" customHeight="1">
      <c r="A298" s="98" t="s">
        <v>364</v>
      </c>
      <c r="B298" s="99"/>
      <c r="C298" s="99"/>
      <c r="D298" s="99"/>
      <c r="E298" s="100"/>
      <c r="F298" s="117">
        <v>1603</v>
      </c>
      <c r="G298" s="117"/>
      <c r="H298" s="117"/>
      <c r="I298" s="117"/>
      <c r="J298" s="4"/>
      <c r="K298" s="107">
        <f t="shared" si="21"/>
        <v>-1.0493827160493827</v>
      </c>
      <c r="L298" s="107"/>
      <c r="M298" s="107"/>
      <c r="N298" s="4"/>
      <c r="O298" s="117">
        <v>776</v>
      </c>
      <c r="P298" s="117"/>
      <c r="Q298" s="117"/>
      <c r="R298" s="117"/>
      <c r="S298" s="19"/>
      <c r="T298" s="117">
        <v>827</v>
      </c>
      <c r="U298" s="117"/>
      <c r="V298" s="117"/>
      <c r="W298" s="117"/>
      <c r="X298" s="4"/>
      <c r="Y298" s="117">
        <v>605</v>
      </c>
      <c r="Z298" s="117"/>
      <c r="AA298" s="117"/>
      <c r="AB298" s="117"/>
      <c r="AC298" s="4"/>
      <c r="AD298" s="107">
        <f t="shared" si="22"/>
        <v>2.0236087689713322</v>
      </c>
      <c r="AE298" s="107"/>
      <c r="AF298" s="107"/>
      <c r="AG298" s="5"/>
    </row>
    <row r="299" spans="1:33" ht="15" customHeight="1">
      <c r="A299" s="98" t="s">
        <v>365</v>
      </c>
      <c r="B299" s="99"/>
      <c r="C299" s="99"/>
      <c r="D299" s="99"/>
      <c r="E299" s="100"/>
      <c r="F299" s="117">
        <v>3496</v>
      </c>
      <c r="G299" s="117"/>
      <c r="H299" s="117"/>
      <c r="I299" s="117"/>
      <c r="J299" s="4"/>
      <c r="K299" s="107">
        <f t="shared" si="21"/>
        <v>11.479591836734695</v>
      </c>
      <c r="L299" s="107"/>
      <c r="M299" s="107"/>
      <c r="N299" s="4"/>
      <c r="O299" s="117">
        <v>1766</v>
      </c>
      <c r="P299" s="117"/>
      <c r="Q299" s="117"/>
      <c r="R299" s="117"/>
      <c r="S299" s="19"/>
      <c r="T299" s="117">
        <v>1730</v>
      </c>
      <c r="U299" s="117"/>
      <c r="V299" s="117"/>
      <c r="W299" s="117"/>
      <c r="X299" s="4"/>
      <c r="Y299" s="117">
        <v>1200</v>
      </c>
      <c r="Z299" s="117"/>
      <c r="AA299" s="117"/>
      <c r="AB299" s="117"/>
      <c r="AC299" s="4"/>
      <c r="AD299" s="107">
        <f t="shared" si="22"/>
        <v>11.11111111111111</v>
      </c>
      <c r="AE299" s="107"/>
      <c r="AF299" s="107"/>
      <c r="AG299" s="5"/>
    </row>
    <row r="300" spans="1:33" ht="15" customHeight="1">
      <c r="A300" s="98" t="s">
        <v>69</v>
      </c>
      <c r="B300" s="99"/>
      <c r="C300" s="99"/>
      <c r="D300" s="99"/>
      <c r="E300" s="100"/>
      <c r="F300" s="117">
        <v>2329</v>
      </c>
      <c r="G300" s="117"/>
      <c r="H300" s="117"/>
      <c r="I300" s="117"/>
      <c r="J300" s="4"/>
      <c r="K300" s="107">
        <f t="shared" si="21"/>
        <v>0.953619419159081</v>
      </c>
      <c r="L300" s="107"/>
      <c r="M300" s="107"/>
      <c r="N300" s="4"/>
      <c r="O300" s="117">
        <v>1117</v>
      </c>
      <c r="P300" s="117"/>
      <c r="Q300" s="117"/>
      <c r="R300" s="117"/>
      <c r="S300" s="19"/>
      <c r="T300" s="117">
        <v>1212</v>
      </c>
      <c r="U300" s="117"/>
      <c r="V300" s="117"/>
      <c r="W300" s="117"/>
      <c r="X300" s="4"/>
      <c r="Y300" s="117">
        <v>866</v>
      </c>
      <c r="Z300" s="117"/>
      <c r="AA300" s="117"/>
      <c r="AB300" s="117"/>
      <c r="AC300" s="4"/>
      <c r="AD300" s="107">
        <f t="shared" si="22"/>
        <v>1.2865497076023393</v>
      </c>
      <c r="AE300" s="107"/>
      <c r="AF300" s="107"/>
      <c r="AG300" s="5"/>
    </row>
    <row r="301" spans="1:33" ht="15" customHeight="1">
      <c r="A301" s="98" t="s">
        <v>366</v>
      </c>
      <c r="B301" s="99"/>
      <c r="C301" s="99"/>
      <c r="D301" s="99"/>
      <c r="E301" s="100"/>
      <c r="F301" s="117">
        <v>4590</v>
      </c>
      <c r="G301" s="117"/>
      <c r="H301" s="117"/>
      <c r="I301" s="117"/>
      <c r="J301" s="4"/>
      <c r="K301" s="107">
        <f t="shared" si="21"/>
        <v>-1.5444015444015444</v>
      </c>
      <c r="L301" s="107"/>
      <c r="M301" s="107"/>
      <c r="N301" s="4"/>
      <c r="O301" s="117">
        <v>2246</v>
      </c>
      <c r="P301" s="117"/>
      <c r="Q301" s="117"/>
      <c r="R301" s="117"/>
      <c r="S301" s="19"/>
      <c r="T301" s="117">
        <v>2344</v>
      </c>
      <c r="U301" s="117"/>
      <c r="V301" s="117"/>
      <c r="W301" s="117"/>
      <c r="X301" s="4"/>
      <c r="Y301" s="117">
        <v>1604</v>
      </c>
      <c r="Z301" s="117"/>
      <c r="AA301" s="117"/>
      <c r="AB301" s="117"/>
      <c r="AC301" s="4"/>
      <c r="AD301" s="107">
        <f t="shared" si="22"/>
        <v>0.6905210295040803</v>
      </c>
      <c r="AE301" s="107"/>
      <c r="AF301" s="107"/>
      <c r="AG301" s="5"/>
    </row>
    <row r="302" spans="1:33" ht="15" customHeight="1">
      <c r="A302" s="98" t="s">
        <v>206</v>
      </c>
      <c r="B302" s="99"/>
      <c r="C302" s="99"/>
      <c r="D302" s="99"/>
      <c r="E302" s="100"/>
      <c r="F302" s="117">
        <v>3137</v>
      </c>
      <c r="G302" s="117"/>
      <c r="H302" s="117"/>
      <c r="I302" s="117"/>
      <c r="J302" s="4"/>
      <c r="K302" s="107">
        <f t="shared" si="21"/>
        <v>-0.41269841269841273</v>
      </c>
      <c r="L302" s="107"/>
      <c r="M302" s="107"/>
      <c r="N302" s="4"/>
      <c r="O302" s="117">
        <v>1516</v>
      </c>
      <c r="P302" s="117"/>
      <c r="Q302" s="117"/>
      <c r="R302" s="117"/>
      <c r="S302" s="19"/>
      <c r="T302" s="117">
        <v>1621</v>
      </c>
      <c r="U302" s="117"/>
      <c r="V302" s="117"/>
      <c r="W302" s="117"/>
      <c r="X302" s="4"/>
      <c r="Y302" s="117">
        <v>987</v>
      </c>
      <c r="Z302" s="117"/>
      <c r="AA302" s="117"/>
      <c r="AB302" s="117"/>
      <c r="AC302" s="4"/>
      <c r="AD302" s="107">
        <f t="shared" si="22"/>
        <v>1.8575851393188854</v>
      </c>
      <c r="AE302" s="107"/>
      <c r="AF302" s="107"/>
      <c r="AG302" s="5"/>
    </row>
    <row r="303" spans="1:33" ht="15" customHeight="1">
      <c r="A303" s="98" t="s">
        <v>399</v>
      </c>
      <c r="B303" s="99"/>
      <c r="C303" s="99"/>
      <c r="D303" s="99"/>
      <c r="E303" s="100"/>
      <c r="F303" s="117">
        <v>1719</v>
      </c>
      <c r="G303" s="117"/>
      <c r="H303" s="117"/>
      <c r="I303" s="117"/>
      <c r="J303" s="4"/>
      <c r="K303" s="107">
        <f t="shared" si="21"/>
        <v>0.23323615160349853</v>
      </c>
      <c r="L303" s="107"/>
      <c r="M303" s="107"/>
      <c r="N303" s="4"/>
      <c r="O303" s="117">
        <v>859</v>
      </c>
      <c r="P303" s="117"/>
      <c r="Q303" s="117"/>
      <c r="R303" s="117"/>
      <c r="S303" s="19"/>
      <c r="T303" s="117">
        <v>860</v>
      </c>
      <c r="U303" s="117"/>
      <c r="V303" s="117"/>
      <c r="W303" s="117"/>
      <c r="X303" s="4"/>
      <c r="Y303" s="117">
        <v>560</v>
      </c>
      <c r="Z303" s="117"/>
      <c r="AA303" s="117"/>
      <c r="AB303" s="117"/>
      <c r="AC303" s="4"/>
      <c r="AD303" s="107">
        <f t="shared" si="22"/>
        <v>3.896103896103896</v>
      </c>
      <c r="AE303" s="107"/>
      <c r="AF303" s="107"/>
      <c r="AG303" s="5"/>
    </row>
    <row r="304" spans="1:33" ht="15" customHeight="1">
      <c r="A304" s="98" t="s">
        <v>264</v>
      </c>
      <c r="B304" s="99"/>
      <c r="C304" s="99"/>
      <c r="D304" s="99"/>
      <c r="E304" s="100"/>
      <c r="F304" s="117">
        <v>2672</v>
      </c>
      <c r="G304" s="117"/>
      <c r="H304" s="117"/>
      <c r="I304" s="117"/>
      <c r="J304" s="4"/>
      <c r="K304" s="107">
        <f t="shared" si="21"/>
        <v>3.0864197530864197</v>
      </c>
      <c r="L304" s="107"/>
      <c r="M304" s="107"/>
      <c r="N304" s="4"/>
      <c r="O304" s="117">
        <v>1281</v>
      </c>
      <c r="P304" s="117"/>
      <c r="Q304" s="117"/>
      <c r="R304" s="117"/>
      <c r="S304" s="19"/>
      <c r="T304" s="117">
        <v>1391</v>
      </c>
      <c r="U304" s="117"/>
      <c r="V304" s="117"/>
      <c r="W304" s="117"/>
      <c r="X304" s="4"/>
      <c r="Y304" s="117">
        <v>868</v>
      </c>
      <c r="Z304" s="117"/>
      <c r="AA304" s="117"/>
      <c r="AB304" s="117"/>
      <c r="AC304" s="4"/>
      <c r="AD304" s="107">
        <f t="shared" si="22"/>
        <v>2.843601895734597</v>
      </c>
      <c r="AE304" s="107"/>
      <c r="AF304" s="107"/>
      <c r="AG304" s="5"/>
    </row>
    <row r="305" spans="1:33" ht="15" customHeight="1">
      <c r="A305" s="98" t="s">
        <v>270</v>
      </c>
      <c r="B305" s="99"/>
      <c r="C305" s="99"/>
      <c r="D305" s="99"/>
      <c r="E305" s="100"/>
      <c r="F305" s="187" t="s">
        <v>229</v>
      </c>
      <c r="G305" s="168"/>
      <c r="H305" s="168"/>
      <c r="I305" s="168"/>
      <c r="J305" s="4"/>
      <c r="K305" s="128" t="s">
        <v>230</v>
      </c>
      <c r="L305" s="128"/>
      <c r="M305" s="128"/>
      <c r="N305" s="4"/>
      <c r="O305" s="50" t="s">
        <v>229</v>
      </c>
      <c r="P305" s="50"/>
      <c r="Q305" s="50"/>
      <c r="R305" s="50"/>
      <c r="S305" s="4"/>
      <c r="T305" s="50" t="s">
        <v>229</v>
      </c>
      <c r="U305" s="50"/>
      <c r="V305" s="50"/>
      <c r="W305" s="50"/>
      <c r="X305" s="4"/>
      <c r="Y305" s="168" t="s">
        <v>267</v>
      </c>
      <c r="Z305" s="168"/>
      <c r="AA305" s="168"/>
      <c r="AB305" s="168"/>
      <c r="AC305" s="4"/>
      <c r="AD305" s="128" t="s">
        <v>230</v>
      </c>
      <c r="AE305" s="128"/>
      <c r="AF305" s="128"/>
      <c r="AG305" s="5"/>
    </row>
    <row r="306" spans="1:33" ht="15" customHeight="1">
      <c r="A306" s="98" t="s">
        <v>334</v>
      </c>
      <c r="B306" s="99"/>
      <c r="C306" s="99"/>
      <c r="D306" s="99"/>
      <c r="E306" s="100"/>
      <c r="F306" s="146">
        <v>11</v>
      </c>
      <c r="G306" s="117"/>
      <c r="H306" s="117"/>
      <c r="I306" s="117"/>
      <c r="J306" s="4"/>
      <c r="K306" s="107">
        <f>(F306-F252)/F252*100</f>
        <v>-15.384615384615385</v>
      </c>
      <c r="L306" s="107"/>
      <c r="M306" s="107"/>
      <c r="N306" s="4"/>
      <c r="O306" s="117">
        <v>6</v>
      </c>
      <c r="P306" s="117"/>
      <c r="Q306" s="117"/>
      <c r="R306" s="117"/>
      <c r="S306" s="19"/>
      <c r="T306" s="117">
        <v>5</v>
      </c>
      <c r="U306" s="117"/>
      <c r="V306" s="117"/>
      <c r="W306" s="117"/>
      <c r="X306" s="4"/>
      <c r="Y306" s="117">
        <v>4</v>
      </c>
      <c r="Z306" s="117"/>
      <c r="AA306" s="117"/>
      <c r="AB306" s="117"/>
      <c r="AC306" s="4"/>
      <c r="AD306" s="107">
        <f>(Y306-Y252)/Y252*100</f>
        <v>-33.33333333333333</v>
      </c>
      <c r="AE306" s="107"/>
      <c r="AF306" s="107"/>
      <c r="AG306" s="5"/>
    </row>
    <row r="307" spans="1:33" ht="15" customHeight="1">
      <c r="A307" s="98" t="s">
        <v>336</v>
      </c>
      <c r="B307" s="99"/>
      <c r="C307" s="99"/>
      <c r="D307" s="99"/>
      <c r="E307" s="100"/>
      <c r="F307" s="146">
        <v>5539</v>
      </c>
      <c r="G307" s="117"/>
      <c r="H307" s="117"/>
      <c r="I307" s="117"/>
      <c r="J307" s="4"/>
      <c r="K307" s="107">
        <f>(F307-F253)/F253*100</f>
        <v>0.8557902403495995</v>
      </c>
      <c r="L307" s="107"/>
      <c r="M307" s="107"/>
      <c r="N307" s="4"/>
      <c r="O307" s="117">
        <v>2754</v>
      </c>
      <c r="P307" s="117"/>
      <c r="Q307" s="117"/>
      <c r="R307" s="117"/>
      <c r="S307" s="19"/>
      <c r="T307" s="117">
        <v>2785</v>
      </c>
      <c r="U307" s="117"/>
      <c r="V307" s="117"/>
      <c r="W307" s="117"/>
      <c r="X307" s="4"/>
      <c r="Y307" s="117">
        <v>1920</v>
      </c>
      <c r="Z307" s="117"/>
      <c r="AA307" s="117"/>
      <c r="AB307" s="117"/>
      <c r="AC307" s="4"/>
      <c r="AD307" s="107">
        <f aca="true" t="shared" si="23" ref="AD307:AD331">(Y307-Y253)/Y253*100</f>
        <v>3.5040431266846364</v>
      </c>
      <c r="AE307" s="107"/>
      <c r="AF307" s="107"/>
      <c r="AG307" s="5"/>
    </row>
    <row r="308" spans="1:33" ht="15" customHeight="1">
      <c r="A308" s="98" t="s">
        <v>305</v>
      </c>
      <c r="B308" s="99"/>
      <c r="C308" s="99"/>
      <c r="D308" s="99"/>
      <c r="E308" s="100"/>
      <c r="F308" s="146">
        <v>2343</v>
      </c>
      <c r="G308" s="117"/>
      <c r="H308" s="117"/>
      <c r="I308" s="117"/>
      <c r="J308" s="4"/>
      <c r="K308" s="107">
        <f aca="true" t="shared" si="24" ref="K308:K331">(F308-F254)/F254*100</f>
        <v>2.808249232119351</v>
      </c>
      <c r="L308" s="107"/>
      <c r="M308" s="107"/>
      <c r="N308" s="4"/>
      <c r="O308" s="117">
        <v>1156</v>
      </c>
      <c r="P308" s="117"/>
      <c r="Q308" s="117"/>
      <c r="R308" s="117"/>
      <c r="S308" s="19"/>
      <c r="T308" s="117">
        <v>1187</v>
      </c>
      <c r="U308" s="117"/>
      <c r="V308" s="117"/>
      <c r="W308" s="117"/>
      <c r="X308" s="4"/>
      <c r="Y308" s="117">
        <v>818</v>
      </c>
      <c r="Z308" s="117"/>
      <c r="AA308" s="117"/>
      <c r="AB308" s="117"/>
      <c r="AC308" s="4"/>
      <c r="AD308" s="107">
        <f t="shared" si="23"/>
        <v>2.506265664160401</v>
      </c>
      <c r="AE308" s="107"/>
      <c r="AF308" s="107"/>
      <c r="AG308" s="5"/>
    </row>
    <row r="309" spans="1:33" ht="15" customHeight="1">
      <c r="A309" s="98" t="s">
        <v>323</v>
      </c>
      <c r="B309" s="99"/>
      <c r="C309" s="99"/>
      <c r="D309" s="99"/>
      <c r="E309" s="100"/>
      <c r="F309" s="146">
        <v>561</v>
      </c>
      <c r="G309" s="117"/>
      <c r="H309" s="117"/>
      <c r="I309" s="117"/>
      <c r="J309" s="4"/>
      <c r="K309" s="107">
        <f t="shared" si="24"/>
        <v>-0.88339222614841</v>
      </c>
      <c r="L309" s="107"/>
      <c r="M309" s="107"/>
      <c r="N309" s="4"/>
      <c r="O309" s="117">
        <v>274</v>
      </c>
      <c r="P309" s="117"/>
      <c r="Q309" s="117"/>
      <c r="R309" s="117"/>
      <c r="S309" s="19"/>
      <c r="T309" s="117">
        <v>287</v>
      </c>
      <c r="U309" s="117"/>
      <c r="V309" s="117"/>
      <c r="W309" s="117"/>
      <c r="X309" s="4"/>
      <c r="Y309" s="117">
        <v>196</v>
      </c>
      <c r="Z309" s="117"/>
      <c r="AA309" s="117"/>
      <c r="AB309" s="117"/>
      <c r="AC309" s="4"/>
      <c r="AD309" s="107">
        <f t="shared" si="23"/>
        <v>3.1578947368421053</v>
      </c>
      <c r="AE309" s="107"/>
      <c r="AF309" s="107"/>
      <c r="AG309" s="5"/>
    </row>
    <row r="310" spans="1:33" ht="15" customHeight="1">
      <c r="A310" s="98" t="s">
        <v>400</v>
      </c>
      <c r="B310" s="99"/>
      <c r="C310" s="99"/>
      <c r="D310" s="99"/>
      <c r="E310" s="100"/>
      <c r="F310" s="146">
        <v>2050</v>
      </c>
      <c r="G310" s="117"/>
      <c r="H310" s="117"/>
      <c r="I310" s="117"/>
      <c r="J310" s="4"/>
      <c r="K310" s="107">
        <f t="shared" si="24"/>
        <v>-0.3887269193391642</v>
      </c>
      <c r="L310" s="107"/>
      <c r="M310" s="107"/>
      <c r="N310" s="4"/>
      <c r="O310" s="117">
        <v>1027</v>
      </c>
      <c r="P310" s="117"/>
      <c r="Q310" s="117"/>
      <c r="R310" s="117"/>
      <c r="S310" s="19"/>
      <c r="T310" s="117">
        <v>1023</v>
      </c>
      <c r="U310" s="117"/>
      <c r="V310" s="117"/>
      <c r="W310" s="117"/>
      <c r="X310" s="4"/>
      <c r="Y310" s="117">
        <v>805</v>
      </c>
      <c r="Z310" s="117"/>
      <c r="AA310" s="117"/>
      <c r="AB310" s="117"/>
      <c r="AC310" s="4"/>
      <c r="AD310" s="107">
        <f t="shared" si="23"/>
        <v>1.257861635220126</v>
      </c>
      <c r="AE310" s="107"/>
      <c r="AF310" s="107"/>
      <c r="AG310" s="5"/>
    </row>
    <row r="311" spans="1:33" ht="15" customHeight="1">
      <c r="A311" s="98" t="s">
        <v>306</v>
      </c>
      <c r="B311" s="99"/>
      <c r="C311" s="99"/>
      <c r="D311" s="99"/>
      <c r="E311" s="100"/>
      <c r="F311" s="146">
        <v>802</v>
      </c>
      <c r="G311" s="117"/>
      <c r="H311" s="117"/>
      <c r="I311" s="117"/>
      <c r="J311" s="4"/>
      <c r="K311" s="107">
        <f t="shared" si="24"/>
        <v>-3.2569360675512664</v>
      </c>
      <c r="L311" s="107"/>
      <c r="M311" s="107"/>
      <c r="N311" s="4"/>
      <c r="O311" s="117">
        <v>422</v>
      </c>
      <c r="P311" s="117"/>
      <c r="Q311" s="117"/>
      <c r="R311" s="117"/>
      <c r="S311" s="19"/>
      <c r="T311" s="117">
        <v>380</v>
      </c>
      <c r="U311" s="117"/>
      <c r="V311" s="117"/>
      <c r="W311" s="117"/>
      <c r="X311" s="4"/>
      <c r="Y311" s="117">
        <v>332</v>
      </c>
      <c r="Z311" s="117"/>
      <c r="AA311" s="117"/>
      <c r="AB311" s="117"/>
      <c r="AC311" s="4"/>
      <c r="AD311" s="107">
        <f t="shared" si="23"/>
        <v>-3.768115942028986</v>
      </c>
      <c r="AE311" s="107"/>
      <c r="AF311" s="107"/>
      <c r="AG311" s="5"/>
    </row>
    <row r="312" spans="1:33" ht="15" customHeight="1">
      <c r="A312" s="98" t="s">
        <v>310</v>
      </c>
      <c r="B312" s="99"/>
      <c r="C312" s="99"/>
      <c r="D312" s="99"/>
      <c r="E312" s="100"/>
      <c r="F312" s="146">
        <v>776</v>
      </c>
      <c r="G312" s="117"/>
      <c r="H312" s="117"/>
      <c r="I312" s="117"/>
      <c r="J312" s="4"/>
      <c r="K312" s="107">
        <f t="shared" si="24"/>
        <v>-0.7672634271099744</v>
      </c>
      <c r="L312" s="107"/>
      <c r="M312" s="107"/>
      <c r="N312" s="4"/>
      <c r="O312" s="117">
        <v>404</v>
      </c>
      <c r="P312" s="117"/>
      <c r="Q312" s="117"/>
      <c r="R312" s="117"/>
      <c r="S312" s="19"/>
      <c r="T312" s="117">
        <v>372</v>
      </c>
      <c r="U312" s="117"/>
      <c r="V312" s="117"/>
      <c r="W312" s="117"/>
      <c r="X312" s="4"/>
      <c r="Y312" s="117">
        <v>328</v>
      </c>
      <c r="Z312" s="117"/>
      <c r="AA312" s="117"/>
      <c r="AB312" s="117"/>
      <c r="AC312" s="4"/>
      <c r="AD312" s="107">
        <f t="shared" si="23"/>
        <v>-3.5294117647058822</v>
      </c>
      <c r="AE312" s="107"/>
      <c r="AF312" s="107"/>
      <c r="AG312" s="5"/>
    </row>
    <row r="313" spans="1:33" ht="15" customHeight="1">
      <c r="A313" s="98" t="s">
        <v>324</v>
      </c>
      <c r="B313" s="99"/>
      <c r="C313" s="99"/>
      <c r="D313" s="99"/>
      <c r="E313" s="100"/>
      <c r="F313" s="146">
        <v>428</v>
      </c>
      <c r="G313" s="117"/>
      <c r="H313" s="117"/>
      <c r="I313" s="117"/>
      <c r="J313" s="4"/>
      <c r="K313" s="107">
        <f t="shared" si="24"/>
        <v>9.743589743589745</v>
      </c>
      <c r="L313" s="107"/>
      <c r="M313" s="107"/>
      <c r="N313" s="4"/>
      <c r="O313" s="117">
        <v>229</v>
      </c>
      <c r="P313" s="117"/>
      <c r="Q313" s="117"/>
      <c r="R313" s="117"/>
      <c r="S313" s="19"/>
      <c r="T313" s="117">
        <v>199</v>
      </c>
      <c r="U313" s="117"/>
      <c r="V313" s="117"/>
      <c r="W313" s="117"/>
      <c r="X313" s="4"/>
      <c r="Y313" s="117">
        <v>212</v>
      </c>
      <c r="Z313" s="117"/>
      <c r="AA313" s="117"/>
      <c r="AB313" s="117"/>
      <c r="AC313" s="4"/>
      <c r="AD313" s="107">
        <f t="shared" si="23"/>
        <v>13.368983957219251</v>
      </c>
      <c r="AE313" s="107"/>
      <c r="AF313" s="107"/>
      <c r="AG313" s="5"/>
    </row>
    <row r="314" spans="1:33" ht="15" customHeight="1">
      <c r="A314" s="98" t="s">
        <v>401</v>
      </c>
      <c r="B314" s="99"/>
      <c r="C314" s="99"/>
      <c r="D314" s="99"/>
      <c r="E314" s="100"/>
      <c r="F314" s="146">
        <v>415</v>
      </c>
      <c r="G314" s="117"/>
      <c r="H314" s="117"/>
      <c r="I314" s="117"/>
      <c r="J314" s="4"/>
      <c r="K314" s="107">
        <f t="shared" si="24"/>
        <v>-3.0373831775700935</v>
      </c>
      <c r="L314" s="107"/>
      <c r="M314" s="107"/>
      <c r="N314" s="4"/>
      <c r="O314" s="117">
        <v>221</v>
      </c>
      <c r="P314" s="117"/>
      <c r="Q314" s="117"/>
      <c r="R314" s="117"/>
      <c r="S314" s="19"/>
      <c r="T314" s="117">
        <v>194</v>
      </c>
      <c r="U314" s="117"/>
      <c r="V314" s="117"/>
      <c r="W314" s="117"/>
      <c r="X314" s="4"/>
      <c r="Y314" s="117">
        <v>183</v>
      </c>
      <c r="Z314" s="117"/>
      <c r="AA314" s="117"/>
      <c r="AB314" s="117"/>
      <c r="AC314" s="4"/>
      <c r="AD314" s="107">
        <f t="shared" si="23"/>
        <v>-5.181347150259067</v>
      </c>
      <c r="AE314" s="107"/>
      <c r="AF314" s="107"/>
      <c r="AG314" s="5"/>
    </row>
    <row r="315" spans="1:33" ht="15" customHeight="1">
      <c r="A315" s="98" t="s">
        <v>402</v>
      </c>
      <c r="B315" s="99"/>
      <c r="C315" s="99"/>
      <c r="D315" s="99"/>
      <c r="E315" s="100"/>
      <c r="F315" s="146">
        <v>998</v>
      </c>
      <c r="G315" s="117"/>
      <c r="H315" s="117"/>
      <c r="I315" s="117"/>
      <c r="J315" s="4"/>
      <c r="K315" s="107">
        <f t="shared" si="24"/>
        <v>-2.8237585199610513</v>
      </c>
      <c r="L315" s="107"/>
      <c r="M315" s="107"/>
      <c r="N315" s="4"/>
      <c r="O315" s="117">
        <v>518</v>
      </c>
      <c r="P315" s="117"/>
      <c r="Q315" s="117"/>
      <c r="R315" s="117"/>
      <c r="S315" s="19"/>
      <c r="T315" s="117">
        <v>480</v>
      </c>
      <c r="U315" s="117"/>
      <c r="V315" s="117"/>
      <c r="W315" s="117"/>
      <c r="X315" s="4"/>
      <c r="Y315" s="117">
        <v>458</v>
      </c>
      <c r="Z315" s="117"/>
      <c r="AA315" s="117"/>
      <c r="AB315" s="117"/>
      <c r="AC315" s="4"/>
      <c r="AD315" s="107">
        <f t="shared" si="23"/>
        <v>-2.1367521367521367</v>
      </c>
      <c r="AE315" s="107"/>
      <c r="AF315" s="107"/>
      <c r="AG315" s="5"/>
    </row>
    <row r="316" spans="1:33" ht="15" customHeight="1">
      <c r="A316" s="98" t="s">
        <v>373</v>
      </c>
      <c r="B316" s="99"/>
      <c r="C316" s="99"/>
      <c r="D316" s="99"/>
      <c r="E316" s="100"/>
      <c r="F316" s="146">
        <v>172</v>
      </c>
      <c r="G316" s="117"/>
      <c r="H316" s="117"/>
      <c r="I316" s="117"/>
      <c r="J316" s="4"/>
      <c r="K316" s="107">
        <f t="shared" si="24"/>
        <v>-1.7142857142857144</v>
      </c>
      <c r="L316" s="107"/>
      <c r="M316" s="107"/>
      <c r="N316" s="4"/>
      <c r="O316" s="117">
        <v>89</v>
      </c>
      <c r="P316" s="117"/>
      <c r="Q316" s="117"/>
      <c r="R316" s="117"/>
      <c r="S316" s="19"/>
      <c r="T316" s="117">
        <v>83</v>
      </c>
      <c r="U316" s="117"/>
      <c r="V316" s="117"/>
      <c r="W316" s="117"/>
      <c r="X316" s="4"/>
      <c r="Y316" s="117">
        <v>64</v>
      </c>
      <c r="Z316" s="117"/>
      <c r="AA316" s="117"/>
      <c r="AB316" s="117"/>
      <c r="AC316" s="4"/>
      <c r="AD316" s="107">
        <f t="shared" si="23"/>
        <v>-1.5384615384615385</v>
      </c>
      <c r="AE316" s="107"/>
      <c r="AF316" s="107"/>
      <c r="AG316" s="5"/>
    </row>
    <row r="317" spans="1:33" ht="15" customHeight="1">
      <c r="A317" s="98" t="s">
        <v>335</v>
      </c>
      <c r="B317" s="99"/>
      <c r="C317" s="99"/>
      <c r="D317" s="99"/>
      <c r="E317" s="100"/>
      <c r="F317" s="146">
        <v>299</v>
      </c>
      <c r="G317" s="117"/>
      <c r="H317" s="117"/>
      <c r="I317" s="117"/>
      <c r="J317" s="4"/>
      <c r="K317" s="107">
        <f t="shared" si="24"/>
        <v>-5.079365079365079</v>
      </c>
      <c r="L317" s="107"/>
      <c r="M317" s="107"/>
      <c r="N317" s="4"/>
      <c r="O317" s="117">
        <v>154</v>
      </c>
      <c r="P317" s="117"/>
      <c r="Q317" s="117"/>
      <c r="R317" s="117"/>
      <c r="S317" s="19"/>
      <c r="T317" s="117">
        <v>145</v>
      </c>
      <c r="U317" s="117"/>
      <c r="V317" s="117"/>
      <c r="W317" s="117"/>
      <c r="X317" s="4"/>
      <c r="Y317" s="117">
        <v>109</v>
      </c>
      <c r="Z317" s="117"/>
      <c r="AA317" s="117"/>
      <c r="AB317" s="117"/>
      <c r="AC317" s="4"/>
      <c r="AD317" s="107">
        <f t="shared" si="23"/>
        <v>-9.166666666666666</v>
      </c>
      <c r="AE317" s="107"/>
      <c r="AF317" s="107"/>
      <c r="AG317" s="5"/>
    </row>
    <row r="318" spans="1:33" ht="15" customHeight="1">
      <c r="A318" s="98" t="s">
        <v>307</v>
      </c>
      <c r="B318" s="99"/>
      <c r="C318" s="99"/>
      <c r="D318" s="99"/>
      <c r="E318" s="100"/>
      <c r="F318" s="146">
        <v>650</v>
      </c>
      <c r="G318" s="117"/>
      <c r="H318" s="117"/>
      <c r="I318" s="117"/>
      <c r="J318" s="4"/>
      <c r="K318" s="107">
        <f t="shared" si="24"/>
        <v>-0.45941807044410415</v>
      </c>
      <c r="L318" s="107"/>
      <c r="M318" s="107"/>
      <c r="N318" s="4"/>
      <c r="O318" s="117">
        <v>331</v>
      </c>
      <c r="P318" s="117"/>
      <c r="Q318" s="117"/>
      <c r="R318" s="117"/>
      <c r="S318" s="19"/>
      <c r="T318" s="117">
        <v>319</v>
      </c>
      <c r="U318" s="117"/>
      <c r="V318" s="117"/>
      <c r="W318" s="117"/>
      <c r="X318" s="4"/>
      <c r="Y318" s="117">
        <v>213</v>
      </c>
      <c r="Z318" s="117"/>
      <c r="AA318" s="117"/>
      <c r="AB318" s="117"/>
      <c r="AC318" s="4"/>
      <c r="AD318" s="107">
        <f t="shared" si="23"/>
        <v>2.403846153846154</v>
      </c>
      <c r="AE318" s="107"/>
      <c r="AF318" s="107"/>
      <c r="AG318" s="5"/>
    </row>
    <row r="319" spans="1:33" ht="15" customHeight="1">
      <c r="A319" s="98" t="s">
        <v>317</v>
      </c>
      <c r="B319" s="99"/>
      <c r="C319" s="99"/>
      <c r="D319" s="99"/>
      <c r="E319" s="100"/>
      <c r="F319" s="146">
        <v>212</v>
      </c>
      <c r="G319" s="117"/>
      <c r="H319" s="117"/>
      <c r="I319" s="117"/>
      <c r="J319" s="4"/>
      <c r="K319" s="107">
        <f t="shared" si="24"/>
        <v>0</v>
      </c>
      <c r="L319" s="107"/>
      <c r="M319" s="107"/>
      <c r="N319" s="4"/>
      <c r="O319" s="117">
        <v>93</v>
      </c>
      <c r="P319" s="117"/>
      <c r="Q319" s="117"/>
      <c r="R319" s="117"/>
      <c r="S319" s="19"/>
      <c r="T319" s="117">
        <v>119</v>
      </c>
      <c r="U319" s="117"/>
      <c r="V319" s="117"/>
      <c r="W319" s="117"/>
      <c r="X319" s="4"/>
      <c r="Y319" s="117">
        <v>53</v>
      </c>
      <c r="Z319" s="117"/>
      <c r="AA319" s="117"/>
      <c r="AB319" s="117"/>
      <c r="AC319" s="4"/>
      <c r="AD319" s="107">
        <f t="shared" si="23"/>
        <v>0</v>
      </c>
      <c r="AE319" s="107"/>
      <c r="AF319" s="107"/>
      <c r="AG319" s="5"/>
    </row>
    <row r="320" spans="1:33" ht="15" customHeight="1">
      <c r="A320" s="98" t="s">
        <v>389</v>
      </c>
      <c r="B320" s="99"/>
      <c r="C320" s="99"/>
      <c r="D320" s="99"/>
      <c r="E320" s="100"/>
      <c r="F320" s="146">
        <v>286</v>
      </c>
      <c r="G320" s="117"/>
      <c r="H320" s="117"/>
      <c r="I320" s="117"/>
      <c r="J320" s="4"/>
      <c r="K320" s="107">
        <f t="shared" si="24"/>
        <v>0.3508771929824561</v>
      </c>
      <c r="L320" s="107"/>
      <c r="M320" s="107"/>
      <c r="N320" s="4"/>
      <c r="O320" s="117">
        <v>122</v>
      </c>
      <c r="P320" s="117"/>
      <c r="Q320" s="117"/>
      <c r="R320" s="117"/>
      <c r="S320" s="19"/>
      <c r="T320" s="117">
        <v>164</v>
      </c>
      <c r="U320" s="117"/>
      <c r="V320" s="117"/>
      <c r="W320" s="117"/>
      <c r="X320" s="4"/>
      <c r="Y320" s="117">
        <v>118</v>
      </c>
      <c r="Z320" s="117"/>
      <c r="AA320" s="117"/>
      <c r="AB320" s="117"/>
      <c r="AC320" s="4"/>
      <c r="AD320" s="107">
        <f t="shared" si="23"/>
        <v>0.8547008547008548</v>
      </c>
      <c r="AE320" s="107"/>
      <c r="AF320" s="107"/>
      <c r="AG320" s="5"/>
    </row>
    <row r="321" spans="1:33" ht="15" customHeight="1">
      <c r="A321" s="98" t="s">
        <v>312</v>
      </c>
      <c r="B321" s="99"/>
      <c r="C321" s="99"/>
      <c r="D321" s="99"/>
      <c r="E321" s="100"/>
      <c r="F321" s="146">
        <v>267</v>
      </c>
      <c r="G321" s="117"/>
      <c r="H321" s="117"/>
      <c r="I321" s="117"/>
      <c r="J321" s="4"/>
      <c r="K321" s="107">
        <f t="shared" si="24"/>
        <v>3.088803088803089</v>
      </c>
      <c r="L321" s="107"/>
      <c r="M321" s="107"/>
      <c r="N321" s="4"/>
      <c r="O321" s="117">
        <v>144</v>
      </c>
      <c r="P321" s="117"/>
      <c r="Q321" s="117"/>
      <c r="R321" s="117"/>
      <c r="S321" s="19"/>
      <c r="T321" s="117">
        <v>123</v>
      </c>
      <c r="U321" s="117"/>
      <c r="V321" s="117"/>
      <c r="W321" s="117"/>
      <c r="X321" s="4"/>
      <c r="Y321" s="117">
        <v>100</v>
      </c>
      <c r="Z321" s="117"/>
      <c r="AA321" s="117"/>
      <c r="AB321" s="117"/>
      <c r="AC321" s="4"/>
      <c r="AD321" s="107">
        <f t="shared" si="23"/>
        <v>5.263157894736842</v>
      </c>
      <c r="AE321" s="107"/>
      <c r="AF321" s="107"/>
      <c r="AG321" s="5"/>
    </row>
    <row r="322" spans="1:33" ht="15" customHeight="1">
      <c r="A322" s="98" t="s">
        <v>403</v>
      </c>
      <c r="B322" s="99"/>
      <c r="C322" s="99"/>
      <c r="D322" s="99"/>
      <c r="E322" s="100"/>
      <c r="F322" s="146">
        <v>287</v>
      </c>
      <c r="G322" s="117"/>
      <c r="H322" s="117"/>
      <c r="I322" s="117"/>
      <c r="J322" s="4"/>
      <c r="K322" s="107">
        <f t="shared" si="24"/>
        <v>-0.6920415224913495</v>
      </c>
      <c r="L322" s="107"/>
      <c r="M322" s="107"/>
      <c r="N322" s="4"/>
      <c r="O322" s="117">
        <v>144</v>
      </c>
      <c r="P322" s="117"/>
      <c r="Q322" s="117"/>
      <c r="R322" s="117"/>
      <c r="S322" s="19"/>
      <c r="T322" s="117">
        <v>143</v>
      </c>
      <c r="U322" s="117"/>
      <c r="V322" s="117"/>
      <c r="W322" s="117"/>
      <c r="X322" s="4"/>
      <c r="Y322" s="117">
        <v>87</v>
      </c>
      <c r="Z322" s="117"/>
      <c r="AA322" s="117"/>
      <c r="AB322" s="117"/>
      <c r="AC322" s="4"/>
      <c r="AD322" s="107">
        <f t="shared" si="23"/>
        <v>2.3529411764705883</v>
      </c>
      <c r="AE322" s="107"/>
      <c r="AF322" s="107"/>
      <c r="AG322" s="5"/>
    </row>
    <row r="323" spans="1:33" ht="15" customHeight="1">
      <c r="A323" s="98" t="s">
        <v>375</v>
      </c>
      <c r="B323" s="99"/>
      <c r="C323" s="99"/>
      <c r="D323" s="99"/>
      <c r="E323" s="100"/>
      <c r="F323" s="146">
        <v>370</v>
      </c>
      <c r="G323" s="117"/>
      <c r="H323" s="117"/>
      <c r="I323" s="117"/>
      <c r="J323" s="4"/>
      <c r="K323" s="107">
        <f t="shared" si="24"/>
        <v>-3.6458333333333335</v>
      </c>
      <c r="L323" s="107"/>
      <c r="M323" s="107"/>
      <c r="N323" s="4"/>
      <c r="O323" s="117">
        <v>188</v>
      </c>
      <c r="P323" s="117"/>
      <c r="Q323" s="117"/>
      <c r="R323" s="117"/>
      <c r="S323" s="19"/>
      <c r="T323" s="117">
        <v>182</v>
      </c>
      <c r="U323" s="117"/>
      <c r="V323" s="117"/>
      <c r="W323" s="117"/>
      <c r="X323" s="4"/>
      <c r="Y323" s="117">
        <v>113</v>
      </c>
      <c r="Z323" s="117"/>
      <c r="AA323" s="117"/>
      <c r="AB323" s="117"/>
      <c r="AC323" s="4"/>
      <c r="AD323" s="107">
        <f t="shared" si="23"/>
        <v>-0.8771929824561403</v>
      </c>
      <c r="AE323" s="107"/>
      <c r="AF323" s="107"/>
      <c r="AG323" s="5"/>
    </row>
    <row r="324" spans="1:33" ht="15" customHeight="1">
      <c r="A324" s="98" t="s">
        <v>376</v>
      </c>
      <c r="B324" s="99"/>
      <c r="C324" s="99"/>
      <c r="D324" s="99"/>
      <c r="E324" s="100"/>
      <c r="F324" s="146">
        <v>353</v>
      </c>
      <c r="G324" s="117"/>
      <c r="H324" s="117"/>
      <c r="I324" s="117"/>
      <c r="J324" s="4"/>
      <c r="K324" s="107">
        <f t="shared" si="24"/>
        <v>-0.5633802816901409</v>
      </c>
      <c r="L324" s="107"/>
      <c r="M324" s="107"/>
      <c r="N324" s="4"/>
      <c r="O324" s="117">
        <v>161</v>
      </c>
      <c r="P324" s="117"/>
      <c r="Q324" s="117"/>
      <c r="R324" s="117"/>
      <c r="S324" s="19"/>
      <c r="T324" s="117">
        <v>192</v>
      </c>
      <c r="U324" s="117"/>
      <c r="V324" s="117"/>
      <c r="W324" s="117"/>
      <c r="X324" s="4"/>
      <c r="Y324" s="117">
        <v>114</v>
      </c>
      <c r="Z324" s="117"/>
      <c r="AA324" s="117"/>
      <c r="AB324" s="117"/>
      <c r="AC324" s="4"/>
      <c r="AD324" s="107">
        <f t="shared" si="23"/>
        <v>3.6363636363636362</v>
      </c>
      <c r="AE324" s="107"/>
      <c r="AF324" s="107"/>
      <c r="AG324" s="5"/>
    </row>
    <row r="325" spans="1:33" ht="15" customHeight="1">
      <c r="A325" s="98" t="s">
        <v>308</v>
      </c>
      <c r="B325" s="99"/>
      <c r="C325" s="99"/>
      <c r="D325" s="99"/>
      <c r="E325" s="100"/>
      <c r="F325" s="146">
        <v>351</v>
      </c>
      <c r="G325" s="117"/>
      <c r="H325" s="117"/>
      <c r="I325" s="117"/>
      <c r="J325" s="4"/>
      <c r="K325" s="107">
        <f t="shared" si="24"/>
        <v>-2.5</v>
      </c>
      <c r="L325" s="107"/>
      <c r="M325" s="107"/>
      <c r="N325" s="4"/>
      <c r="O325" s="117">
        <v>166</v>
      </c>
      <c r="P325" s="117"/>
      <c r="Q325" s="117"/>
      <c r="R325" s="117"/>
      <c r="S325" s="19"/>
      <c r="T325" s="117">
        <v>185</v>
      </c>
      <c r="U325" s="117"/>
      <c r="V325" s="117"/>
      <c r="W325" s="117"/>
      <c r="X325" s="4"/>
      <c r="Y325" s="117">
        <v>106</v>
      </c>
      <c r="Z325" s="117"/>
      <c r="AA325" s="117"/>
      <c r="AB325" s="117"/>
      <c r="AC325" s="4"/>
      <c r="AD325" s="107">
        <f t="shared" si="23"/>
        <v>1.9230769230769231</v>
      </c>
      <c r="AE325" s="107"/>
      <c r="AF325" s="107"/>
      <c r="AG325" s="5"/>
    </row>
    <row r="326" spans="1:33" ht="15" customHeight="1">
      <c r="A326" s="98" t="s">
        <v>377</v>
      </c>
      <c r="B326" s="99"/>
      <c r="C326" s="99"/>
      <c r="D326" s="99"/>
      <c r="E326" s="100"/>
      <c r="F326" s="146">
        <v>156</v>
      </c>
      <c r="G326" s="117"/>
      <c r="H326" s="117"/>
      <c r="I326" s="117"/>
      <c r="J326" s="4"/>
      <c r="K326" s="107">
        <f t="shared" si="24"/>
        <v>-3.1055900621118013</v>
      </c>
      <c r="L326" s="107"/>
      <c r="M326" s="107"/>
      <c r="N326" s="4"/>
      <c r="O326" s="117">
        <v>70</v>
      </c>
      <c r="P326" s="117"/>
      <c r="Q326" s="117"/>
      <c r="R326" s="117"/>
      <c r="S326" s="19"/>
      <c r="T326" s="117">
        <v>86</v>
      </c>
      <c r="U326" s="117"/>
      <c r="V326" s="117"/>
      <c r="W326" s="117"/>
      <c r="X326" s="4"/>
      <c r="Y326" s="117">
        <v>39</v>
      </c>
      <c r="Z326" s="117"/>
      <c r="AA326" s="117"/>
      <c r="AB326" s="117"/>
      <c r="AC326" s="4"/>
      <c r="AD326" s="107">
        <f t="shared" si="23"/>
        <v>0</v>
      </c>
      <c r="AE326" s="107"/>
      <c r="AF326" s="107"/>
      <c r="AG326" s="5"/>
    </row>
    <row r="327" spans="1:33" ht="15" customHeight="1">
      <c r="A327" s="98" t="s">
        <v>361</v>
      </c>
      <c r="B327" s="99"/>
      <c r="C327" s="99"/>
      <c r="D327" s="99"/>
      <c r="E327" s="100"/>
      <c r="F327" s="146">
        <v>193</v>
      </c>
      <c r="G327" s="117"/>
      <c r="H327" s="117"/>
      <c r="I327" s="117"/>
      <c r="J327" s="4"/>
      <c r="K327" s="107">
        <f t="shared" si="24"/>
        <v>1.0471204188481675</v>
      </c>
      <c r="L327" s="107"/>
      <c r="M327" s="107"/>
      <c r="N327" s="4"/>
      <c r="O327" s="117">
        <v>82</v>
      </c>
      <c r="P327" s="117"/>
      <c r="Q327" s="117"/>
      <c r="R327" s="117"/>
      <c r="S327" s="19"/>
      <c r="T327" s="117">
        <v>111</v>
      </c>
      <c r="U327" s="117"/>
      <c r="V327" s="117"/>
      <c r="W327" s="117"/>
      <c r="X327" s="4"/>
      <c r="Y327" s="117">
        <v>192</v>
      </c>
      <c r="Z327" s="117"/>
      <c r="AA327" s="117"/>
      <c r="AB327" s="117"/>
      <c r="AC327" s="4"/>
      <c r="AD327" s="107">
        <f t="shared" si="23"/>
        <v>1.0526315789473684</v>
      </c>
      <c r="AE327" s="107"/>
      <c r="AF327" s="107"/>
      <c r="AG327" s="5"/>
    </row>
    <row r="328" spans="1:33" ht="15" customHeight="1">
      <c r="A328" s="98" t="s">
        <v>233</v>
      </c>
      <c r="B328" s="99"/>
      <c r="C328" s="99"/>
      <c r="D328" s="99"/>
      <c r="E328" s="100"/>
      <c r="F328" s="146">
        <v>100</v>
      </c>
      <c r="G328" s="117"/>
      <c r="H328" s="117"/>
      <c r="I328" s="117"/>
      <c r="J328" s="4"/>
      <c r="K328" s="107">
        <f t="shared" si="24"/>
        <v>1.0101010101010102</v>
      </c>
      <c r="L328" s="107"/>
      <c r="M328" s="107"/>
      <c r="N328" s="4"/>
      <c r="O328" s="117">
        <v>65</v>
      </c>
      <c r="P328" s="117"/>
      <c r="Q328" s="117"/>
      <c r="R328" s="117"/>
      <c r="S328" s="19"/>
      <c r="T328" s="117">
        <v>35</v>
      </c>
      <c r="U328" s="117"/>
      <c r="V328" s="117"/>
      <c r="W328" s="117"/>
      <c r="X328" s="4"/>
      <c r="Y328" s="117">
        <v>100</v>
      </c>
      <c r="Z328" s="117"/>
      <c r="AA328" s="117"/>
      <c r="AB328" s="117"/>
      <c r="AC328" s="4"/>
      <c r="AD328" s="107">
        <f t="shared" si="23"/>
        <v>1.0101010101010102</v>
      </c>
      <c r="AE328" s="107"/>
      <c r="AF328" s="107"/>
      <c r="AG328" s="5"/>
    </row>
    <row r="329" spans="1:33" ht="15" customHeight="1">
      <c r="A329" s="98" t="s">
        <v>313</v>
      </c>
      <c r="B329" s="99"/>
      <c r="C329" s="99"/>
      <c r="D329" s="99"/>
      <c r="E329" s="100"/>
      <c r="F329" s="146">
        <v>47</v>
      </c>
      <c r="G329" s="117"/>
      <c r="H329" s="117"/>
      <c r="I329" s="117"/>
      <c r="J329" s="4"/>
      <c r="K329" s="107">
        <f t="shared" si="24"/>
        <v>-6</v>
      </c>
      <c r="L329" s="107"/>
      <c r="M329" s="107"/>
      <c r="N329" s="4"/>
      <c r="O329" s="117">
        <v>2</v>
      </c>
      <c r="P329" s="117"/>
      <c r="Q329" s="117"/>
      <c r="R329" s="117"/>
      <c r="S329" s="19"/>
      <c r="T329" s="117">
        <v>45</v>
      </c>
      <c r="U329" s="117"/>
      <c r="V329" s="117"/>
      <c r="W329" s="117"/>
      <c r="X329" s="4"/>
      <c r="Y329" s="117">
        <v>47</v>
      </c>
      <c r="Z329" s="117"/>
      <c r="AA329" s="117"/>
      <c r="AB329" s="117"/>
      <c r="AC329" s="4"/>
      <c r="AD329" s="107">
        <f t="shared" si="23"/>
        <v>-6</v>
      </c>
      <c r="AE329" s="107"/>
      <c r="AF329" s="107"/>
      <c r="AG329" s="5"/>
    </row>
    <row r="330" spans="1:33" ht="13.5">
      <c r="A330" s="98" t="s">
        <v>314</v>
      </c>
      <c r="B330" s="99"/>
      <c r="C330" s="99"/>
      <c r="D330" s="99"/>
      <c r="E330" s="100"/>
      <c r="F330" s="146">
        <v>27</v>
      </c>
      <c r="G330" s="117"/>
      <c r="H330" s="117"/>
      <c r="I330" s="117"/>
      <c r="J330" s="4"/>
      <c r="K330" s="107">
        <f t="shared" si="24"/>
        <v>-25</v>
      </c>
      <c r="L330" s="107"/>
      <c r="M330" s="107"/>
      <c r="N330" s="4"/>
      <c r="O330" s="117">
        <v>5</v>
      </c>
      <c r="P330" s="117"/>
      <c r="Q330" s="117"/>
      <c r="R330" s="117"/>
      <c r="S330" s="19"/>
      <c r="T330" s="117">
        <v>22</v>
      </c>
      <c r="U330" s="117"/>
      <c r="V330" s="117"/>
      <c r="W330" s="117"/>
      <c r="X330" s="4"/>
      <c r="Y330" s="117">
        <v>27</v>
      </c>
      <c r="Z330" s="117"/>
      <c r="AA330" s="117"/>
      <c r="AB330" s="117"/>
      <c r="AC330" s="4"/>
      <c r="AD330" s="107">
        <f t="shared" si="23"/>
        <v>-25</v>
      </c>
      <c r="AE330" s="107"/>
      <c r="AF330" s="107"/>
      <c r="AG330" s="5"/>
    </row>
    <row r="331" spans="1:33" ht="13.5">
      <c r="A331" s="110" t="s">
        <v>293</v>
      </c>
      <c r="B331" s="111"/>
      <c r="C331" s="111"/>
      <c r="D331" s="111"/>
      <c r="E331" s="96"/>
      <c r="F331" s="97">
        <v>19</v>
      </c>
      <c r="G331" s="108"/>
      <c r="H331" s="108"/>
      <c r="I331" s="108"/>
      <c r="J331" s="11"/>
      <c r="K331" s="109">
        <f t="shared" si="24"/>
        <v>26.666666666666668</v>
      </c>
      <c r="L331" s="109"/>
      <c r="M331" s="109"/>
      <c r="N331" s="11"/>
      <c r="O331" s="108">
        <v>5</v>
      </c>
      <c r="P331" s="108"/>
      <c r="Q331" s="108"/>
      <c r="R331" s="108"/>
      <c r="S331" s="16"/>
      <c r="T331" s="108">
        <v>14</v>
      </c>
      <c r="U331" s="108"/>
      <c r="V331" s="108"/>
      <c r="W331" s="108"/>
      <c r="X331" s="11"/>
      <c r="Y331" s="108">
        <v>19</v>
      </c>
      <c r="Z331" s="108"/>
      <c r="AA331" s="108"/>
      <c r="AB331" s="108"/>
      <c r="AC331" s="11"/>
      <c r="AD331" s="109">
        <f t="shared" si="23"/>
        <v>26.666666666666668</v>
      </c>
      <c r="AE331" s="109"/>
      <c r="AF331" s="109"/>
      <c r="AG331" s="10"/>
    </row>
    <row r="332" spans="1:33" ht="13.5">
      <c r="A332" s="37"/>
      <c r="B332" s="37"/>
      <c r="C332" s="37"/>
      <c r="D332" s="37"/>
      <c r="E332" s="37"/>
      <c r="F332" s="6"/>
      <c r="G332" s="6"/>
      <c r="H332" s="6"/>
      <c r="I332" s="6"/>
      <c r="J332" s="4"/>
      <c r="K332" s="12"/>
      <c r="L332" s="12"/>
      <c r="M332" s="12"/>
      <c r="N332" s="4"/>
      <c r="O332" s="6"/>
      <c r="P332" s="6"/>
      <c r="Q332" s="6"/>
      <c r="R332" s="6"/>
      <c r="S332" s="19"/>
      <c r="T332" s="6"/>
      <c r="U332" s="6"/>
      <c r="V332" s="6"/>
      <c r="W332" s="6"/>
      <c r="X332" s="106" t="s">
        <v>237</v>
      </c>
      <c r="Y332" s="106"/>
      <c r="Z332" s="106"/>
      <c r="AA332" s="106"/>
      <c r="AB332" s="106"/>
      <c r="AC332" s="106"/>
      <c r="AD332" s="106"/>
      <c r="AE332" s="106"/>
      <c r="AF332" s="106"/>
      <c r="AG332" s="106"/>
    </row>
    <row r="333" spans="1:33" ht="13.5">
      <c r="A333" s="37"/>
      <c r="B333" s="37"/>
      <c r="C333" s="37"/>
      <c r="D333" s="37"/>
      <c r="E333" s="37"/>
      <c r="F333" s="6"/>
      <c r="G333" s="6"/>
      <c r="H333" s="6"/>
      <c r="I333" s="6"/>
      <c r="J333" s="4"/>
      <c r="K333" s="12"/>
      <c r="L333" s="12"/>
      <c r="M333" s="12"/>
      <c r="N333" s="4"/>
      <c r="O333" s="6"/>
      <c r="P333" s="6"/>
      <c r="Q333" s="6"/>
      <c r="R333" s="6"/>
      <c r="S333" s="19"/>
      <c r="T333" s="6"/>
      <c r="U333" s="6"/>
      <c r="V333" s="6"/>
      <c r="W333" s="6"/>
      <c r="X333" s="52"/>
      <c r="Y333" s="52"/>
      <c r="Z333" s="52"/>
      <c r="AA333" s="52"/>
      <c r="AB333" s="52"/>
      <c r="AC333" s="52"/>
      <c r="AD333" s="52"/>
      <c r="AE333" s="52"/>
      <c r="AF333" s="52"/>
      <c r="AG333" s="52"/>
    </row>
    <row r="334" ht="13.5">
      <c r="B334" s="23" t="s">
        <v>92</v>
      </c>
    </row>
    <row r="335" spans="1:33" ht="13.5">
      <c r="A335" s="150" t="s">
        <v>285</v>
      </c>
      <c r="B335" s="151"/>
      <c r="C335" s="151"/>
      <c r="D335" s="151"/>
      <c r="E335" s="152"/>
      <c r="F335" s="153" t="s">
        <v>243</v>
      </c>
      <c r="G335" s="154"/>
      <c r="H335" s="154"/>
      <c r="I335" s="154"/>
      <c r="J335" s="154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5"/>
      <c r="Y335" s="145" t="s">
        <v>136</v>
      </c>
      <c r="Z335" s="145"/>
      <c r="AA335" s="145"/>
      <c r="AB335" s="145"/>
      <c r="AC335" s="145"/>
      <c r="AD335" s="145"/>
      <c r="AE335" s="145"/>
      <c r="AF335" s="145"/>
      <c r="AG335" s="145"/>
    </row>
    <row r="336" spans="1:33" ht="13.5">
      <c r="A336" s="22"/>
      <c r="B336" s="1"/>
      <c r="C336" s="1"/>
      <c r="D336" s="1"/>
      <c r="E336" s="29"/>
      <c r="F336" s="130" t="s">
        <v>243</v>
      </c>
      <c r="G336" s="130"/>
      <c r="H336" s="130"/>
      <c r="I336" s="130"/>
      <c r="J336" s="130"/>
      <c r="K336" s="139" t="s">
        <v>395</v>
      </c>
      <c r="L336" s="140"/>
      <c r="M336" s="140"/>
      <c r="N336" s="141"/>
      <c r="O336" s="139" t="s">
        <v>372</v>
      </c>
      <c r="P336" s="140"/>
      <c r="Q336" s="140"/>
      <c r="R336" s="140"/>
      <c r="S336" s="141"/>
      <c r="T336" s="139" t="s">
        <v>134</v>
      </c>
      <c r="U336" s="140"/>
      <c r="V336" s="140"/>
      <c r="W336" s="140"/>
      <c r="X336" s="141"/>
      <c r="Y336" s="138" t="s">
        <v>271</v>
      </c>
      <c r="Z336" s="130"/>
      <c r="AA336" s="130"/>
      <c r="AB336" s="130"/>
      <c r="AC336" s="131"/>
      <c r="AD336" s="130" t="s">
        <v>395</v>
      </c>
      <c r="AE336" s="130"/>
      <c r="AF336" s="130"/>
      <c r="AG336" s="131"/>
    </row>
    <row r="337" spans="1:33" ht="13.5">
      <c r="A337" s="132" t="s">
        <v>39</v>
      </c>
      <c r="B337" s="133"/>
      <c r="C337" s="133"/>
      <c r="D337" s="133"/>
      <c r="E337" s="134"/>
      <c r="F337" s="130" t="s">
        <v>374</v>
      </c>
      <c r="G337" s="130"/>
      <c r="H337" s="130"/>
      <c r="I337" s="130"/>
      <c r="J337" s="130"/>
      <c r="K337" s="135" t="s">
        <v>163</v>
      </c>
      <c r="L337" s="136"/>
      <c r="M337" s="136"/>
      <c r="N337" s="137"/>
      <c r="O337" s="135" t="s">
        <v>374</v>
      </c>
      <c r="P337" s="136"/>
      <c r="Q337" s="136"/>
      <c r="R337" s="136"/>
      <c r="S337" s="137"/>
      <c r="T337" s="135" t="s">
        <v>374</v>
      </c>
      <c r="U337" s="136"/>
      <c r="V337" s="136"/>
      <c r="W337" s="136"/>
      <c r="X337" s="137"/>
      <c r="Y337" s="138" t="s">
        <v>248</v>
      </c>
      <c r="Z337" s="130"/>
      <c r="AA337" s="130"/>
      <c r="AB337" s="130"/>
      <c r="AC337" s="131"/>
      <c r="AD337" s="130" t="s">
        <v>58</v>
      </c>
      <c r="AE337" s="130"/>
      <c r="AF337" s="130"/>
      <c r="AG337" s="131"/>
    </row>
    <row r="338" spans="1:33" ht="13.5">
      <c r="A338" s="159" t="s">
        <v>396</v>
      </c>
      <c r="B338" s="160"/>
      <c r="C338" s="160"/>
      <c r="D338" s="160"/>
      <c r="E338" s="161"/>
      <c r="F338" s="101">
        <f>SUM(F339:I385)</f>
        <v>60009</v>
      </c>
      <c r="G338" s="101"/>
      <c r="H338" s="101"/>
      <c r="I338" s="101"/>
      <c r="J338" s="8"/>
      <c r="K338" s="107">
        <f>(F338-F284)/F284*100</f>
        <v>2.4988897618966286</v>
      </c>
      <c r="L338" s="107"/>
      <c r="M338" s="107"/>
      <c r="N338" s="4"/>
      <c r="O338" s="101">
        <f>SUM(O339:O385)</f>
        <v>29367</v>
      </c>
      <c r="P338" s="101"/>
      <c r="Q338" s="101"/>
      <c r="R338" s="101"/>
      <c r="S338" s="14"/>
      <c r="T338" s="101">
        <f>SUM(T339:T385)</f>
        <v>30642</v>
      </c>
      <c r="U338" s="101"/>
      <c r="V338" s="101"/>
      <c r="W338" s="101"/>
      <c r="X338" s="8"/>
      <c r="Y338" s="101">
        <f>SUM(Y339:Y385)</f>
        <v>22420</v>
      </c>
      <c r="Z338" s="101"/>
      <c r="AA338" s="101"/>
      <c r="AB338" s="101"/>
      <c r="AC338" s="8"/>
      <c r="AD338" s="129">
        <f>(Y338-Y284)/Y284*100</f>
        <v>3.6954812450857966</v>
      </c>
      <c r="AE338" s="129"/>
      <c r="AF338" s="129"/>
      <c r="AG338" s="9"/>
    </row>
    <row r="339" spans="1:33" ht="13.5">
      <c r="A339" s="98" t="s">
        <v>309</v>
      </c>
      <c r="B339" s="99"/>
      <c r="C339" s="99"/>
      <c r="D339" s="99"/>
      <c r="E339" s="100"/>
      <c r="F339" s="117">
        <f>SUM(O339:W339)</f>
        <v>3427</v>
      </c>
      <c r="G339" s="117"/>
      <c r="H339" s="117"/>
      <c r="I339" s="117"/>
      <c r="J339" s="4"/>
      <c r="K339" s="107">
        <f aca="true" t="shared" si="25" ref="K339:K358">(F339-F285)/F285*100</f>
        <v>1.8424962852897475</v>
      </c>
      <c r="L339" s="107"/>
      <c r="M339" s="107"/>
      <c r="N339" s="4"/>
      <c r="O339" s="117">
        <v>1650</v>
      </c>
      <c r="P339" s="117"/>
      <c r="Q339" s="117"/>
      <c r="R339" s="117"/>
      <c r="S339" s="19"/>
      <c r="T339" s="117">
        <v>1777</v>
      </c>
      <c r="U339" s="117"/>
      <c r="V339" s="117"/>
      <c r="W339" s="117"/>
      <c r="X339" s="4"/>
      <c r="Y339" s="117">
        <v>1391</v>
      </c>
      <c r="Z339" s="117"/>
      <c r="AA339" s="117"/>
      <c r="AB339" s="117"/>
      <c r="AC339" s="4"/>
      <c r="AD339" s="107">
        <f aca="true" t="shared" si="26" ref="AD339:AD358">(Y339-Y285)/Y285*100</f>
        <v>2.8846153846153846</v>
      </c>
      <c r="AE339" s="107"/>
      <c r="AF339" s="107"/>
      <c r="AG339" s="5"/>
    </row>
    <row r="340" spans="1:33" ht="13.5">
      <c r="A340" s="98" t="s">
        <v>151</v>
      </c>
      <c r="B340" s="99"/>
      <c r="C340" s="99"/>
      <c r="D340" s="99"/>
      <c r="E340" s="100"/>
      <c r="F340" s="117">
        <f aca="true" t="shared" si="27" ref="F340:F385">SUM(O340:W340)</f>
        <v>2816</v>
      </c>
      <c r="G340" s="117"/>
      <c r="H340" s="117"/>
      <c r="I340" s="117"/>
      <c r="J340" s="4"/>
      <c r="K340" s="107">
        <f t="shared" si="25"/>
        <v>2.6613197229310974</v>
      </c>
      <c r="L340" s="107"/>
      <c r="M340" s="107"/>
      <c r="N340" s="4"/>
      <c r="O340" s="117">
        <v>1346</v>
      </c>
      <c r="P340" s="117"/>
      <c r="Q340" s="117"/>
      <c r="R340" s="117"/>
      <c r="S340" s="19"/>
      <c r="T340" s="117">
        <v>1470</v>
      </c>
      <c r="U340" s="117"/>
      <c r="V340" s="117"/>
      <c r="W340" s="117"/>
      <c r="X340" s="4"/>
      <c r="Y340" s="117">
        <v>1041</v>
      </c>
      <c r="Z340" s="117"/>
      <c r="AA340" s="117"/>
      <c r="AB340" s="117"/>
      <c r="AC340" s="4"/>
      <c r="AD340" s="107">
        <f t="shared" si="26"/>
        <v>2.4606299212598426</v>
      </c>
      <c r="AE340" s="107"/>
      <c r="AF340" s="107"/>
      <c r="AG340" s="5"/>
    </row>
    <row r="341" spans="1:33" ht="13.5">
      <c r="A341" s="98" t="s">
        <v>367</v>
      </c>
      <c r="B341" s="99"/>
      <c r="C341" s="99"/>
      <c r="D341" s="99"/>
      <c r="E341" s="100"/>
      <c r="F341" s="117">
        <f t="shared" si="27"/>
        <v>3778</v>
      </c>
      <c r="G341" s="117"/>
      <c r="H341" s="117"/>
      <c r="I341" s="117"/>
      <c r="J341" s="4"/>
      <c r="K341" s="107">
        <f t="shared" si="25"/>
        <v>1.6684607104413347</v>
      </c>
      <c r="L341" s="107"/>
      <c r="M341" s="107"/>
      <c r="N341" s="4"/>
      <c r="O341" s="117">
        <v>1879</v>
      </c>
      <c r="P341" s="117"/>
      <c r="Q341" s="117"/>
      <c r="R341" s="117"/>
      <c r="S341" s="19"/>
      <c r="T341" s="117">
        <v>1899</v>
      </c>
      <c r="U341" s="117"/>
      <c r="V341" s="117"/>
      <c r="W341" s="117"/>
      <c r="X341" s="4"/>
      <c r="Y341" s="117">
        <v>1336</v>
      </c>
      <c r="Z341" s="117"/>
      <c r="AA341" s="117"/>
      <c r="AB341" s="117"/>
      <c r="AC341" s="4"/>
      <c r="AD341" s="107">
        <f t="shared" si="26"/>
        <v>2.848344880677444</v>
      </c>
      <c r="AE341" s="107"/>
      <c r="AF341" s="107"/>
      <c r="AG341" s="5"/>
    </row>
    <row r="342" spans="1:33" ht="13.5">
      <c r="A342" s="98" t="s">
        <v>378</v>
      </c>
      <c r="B342" s="99"/>
      <c r="C342" s="99"/>
      <c r="D342" s="99"/>
      <c r="E342" s="100"/>
      <c r="F342" s="117">
        <f t="shared" si="27"/>
        <v>968</v>
      </c>
      <c r="G342" s="117"/>
      <c r="H342" s="117"/>
      <c r="I342" s="117"/>
      <c r="J342" s="4"/>
      <c r="K342" s="107">
        <f t="shared" si="25"/>
        <v>2.5423728813559325</v>
      </c>
      <c r="L342" s="107"/>
      <c r="M342" s="107"/>
      <c r="N342" s="4"/>
      <c r="O342" s="117">
        <v>468</v>
      </c>
      <c r="P342" s="117"/>
      <c r="Q342" s="117"/>
      <c r="R342" s="117"/>
      <c r="S342" s="19"/>
      <c r="T342" s="117">
        <v>500</v>
      </c>
      <c r="U342" s="117"/>
      <c r="V342" s="117"/>
      <c r="W342" s="117"/>
      <c r="X342" s="4"/>
      <c r="Y342" s="117">
        <v>383</v>
      </c>
      <c r="Z342" s="117"/>
      <c r="AA342" s="117"/>
      <c r="AB342" s="117"/>
      <c r="AC342" s="4"/>
      <c r="AD342" s="107">
        <f t="shared" si="26"/>
        <v>2.680965147453083</v>
      </c>
      <c r="AE342" s="107"/>
      <c r="AF342" s="107"/>
      <c r="AG342" s="5"/>
    </row>
    <row r="343" spans="1:33" ht="13.5">
      <c r="A343" s="98" t="s">
        <v>379</v>
      </c>
      <c r="B343" s="99"/>
      <c r="C343" s="99"/>
      <c r="D343" s="99"/>
      <c r="E343" s="100"/>
      <c r="F343" s="117">
        <f t="shared" si="27"/>
        <v>2732</v>
      </c>
      <c r="G343" s="117"/>
      <c r="H343" s="117"/>
      <c r="I343" s="117"/>
      <c r="J343" s="4"/>
      <c r="K343" s="107">
        <f t="shared" si="25"/>
        <v>2.5140712945590993</v>
      </c>
      <c r="L343" s="107"/>
      <c r="M343" s="107"/>
      <c r="N343" s="4"/>
      <c r="O343" s="117">
        <v>1408</v>
      </c>
      <c r="P343" s="117"/>
      <c r="Q343" s="117"/>
      <c r="R343" s="117"/>
      <c r="S343" s="19"/>
      <c r="T343" s="117">
        <v>1324</v>
      </c>
      <c r="U343" s="117"/>
      <c r="V343" s="117"/>
      <c r="W343" s="117"/>
      <c r="X343" s="4"/>
      <c r="Y343" s="117">
        <v>1092</v>
      </c>
      <c r="Z343" s="117"/>
      <c r="AA343" s="117"/>
      <c r="AB343" s="117"/>
      <c r="AC343" s="4"/>
      <c r="AD343" s="107">
        <f t="shared" si="26"/>
        <v>2.4390243902439024</v>
      </c>
      <c r="AE343" s="107"/>
      <c r="AF343" s="107"/>
      <c r="AG343" s="5"/>
    </row>
    <row r="344" spans="1:33" ht="13.5">
      <c r="A344" s="98" t="s">
        <v>99</v>
      </c>
      <c r="B344" s="99"/>
      <c r="C344" s="99"/>
      <c r="D344" s="99"/>
      <c r="E344" s="100"/>
      <c r="F344" s="117">
        <f t="shared" si="27"/>
        <v>2238</v>
      </c>
      <c r="G344" s="117"/>
      <c r="H344" s="117"/>
      <c r="I344" s="117"/>
      <c r="J344" s="4"/>
      <c r="K344" s="107">
        <f t="shared" si="25"/>
        <v>-0.13386880856760375</v>
      </c>
      <c r="L344" s="107"/>
      <c r="M344" s="107"/>
      <c r="N344" s="4"/>
      <c r="O344" s="117">
        <v>1061</v>
      </c>
      <c r="P344" s="117"/>
      <c r="Q344" s="117"/>
      <c r="R344" s="117"/>
      <c r="S344" s="19"/>
      <c r="T344" s="117">
        <v>1177</v>
      </c>
      <c r="U344" s="117"/>
      <c r="V344" s="117"/>
      <c r="W344" s="117"/>
      <c r="X344" s="4"/>
      <c r="Y344" s="117">
        <v>942</v>
      </c>
      <c r="Z344" s="117"/>
      <c r="AA344" s="117"/>
      <c r="AB344" s="117"/>
      <c r="AC344" s="4"/>
      <c r="AD344" s="107">
        <f t="shared" si="26"/>
        <v>1.6181229773462782</v>
      </c>
      <c r="AE344" s="107"/>
      <c r="AF344" s="107"/>
      <c r="AG344" s="5"/>
    </row>
    <row r="345" spans="1:33" ht="13.5">
      <c r="A345" s="98" t="s">
        <v>339</v>
      </c>
      <c r="B345" s="99"/>
      <c r="C345" s="99"/>
      <c r="D345" s="99"/>
      <c r="E345" s="100"/>
      <c r="F345" s="117">
        <f t="shared" si="27"/>
        <v>2631</v>
      </c>
      <c r="G345" s="117"/>
      <c r="H345" s="117"/>
      <c r="I345" s="117"/>
      <c r="J345" s="4"/>
      <c r="K345" s="107">
        <f t="shared" si="25"/>
        <v>0</v>
      </c>
      <c r="L345" s="107"/>
      <c r="M345" s="107"/>
      <c r="N345" s="4"/>
      <c r="O345" s="117">
        <v>1171</v>
      </c>
      <c r="P345" s="117"/>
      <c r="Q345" s="117"/>
      <c r="R345" s="117"/>
      <c r="S345" s="19"/>
      <c r="T345" s="117">
        <v>1460</v>
      </c>
      <c r="U345" s="117"/>
      <c r="V345" s="117"/>
      <c r="W345" s="117"/>
      <c r="X345" s="4"/>
      <c r="Y345" s="117">
        <v>1159</v>
      </c>
      <c r="Z345" s="117"/>
      <c r="AA345" s="117"/>
      <c r="AB345" s="117"/>
      <c r="AC345" s="4"/>
      <c r="AD345" s="107">
        <f t="shared" si="26"/>
        <v>1.4886164623467601</v>
      </c>
      <c r="AE345" s="107"/>
      <c r="AF345" s="107"/>
      <c r="AG345" s="5"/>
    </row>
    <row r="346" spans="1:33" ht="13.5">
      <c r="A346" s="98" t="s">
        <v>368</v>
      </c>
      <c r="B346" s="99"/>
      <c r="C346" s="99"/>
      <c r="D346" s="99"/>
      <c r="E346" s="100"/>
      <c r="F346" s="117">
        <f t="shared" si="27"/>
        <v>841</v>
      </c>
      <c r="G346" s="117"/>
      <c r="H346" s="117"/>
      <c r="I346" s="117"/>
      <c r="J346" s="4"/>
      <c r="K346" s="107">
        <f t="shared" si="25"/>
        <v>-2.2093023255813953</v>
      </c>
      <c r="L346" s="107"/>
      <c r="M346" s="107"/>
      <c r="N346" s="4"/>
      <c r="O346" s="117">
        <v>432</v>
      </c>
      <c r="P346" s="117"/>
      <c r="Q346" s="117"/>
      <c r="R346" s="117"/>
      <c r="S346" s="19"/>
      <c r="T346" s="117">
        <v>409</v>
      </c>
      <c r="U346" s="117"/>
      <c r="V346" s="117"/>
      <c r="W346" s="117"/>
      <c r="X346" s="4"/>
      <c r="Y346" s="117">
        <v>343</v>
      </c>
      <c r="Z346" s="117"/>
      <c r="AA346" s="117"/>
      <c r="AB346" s="117"/>
      <c r="AC346" s="4"/>
      <c r="AD346" s="107">
        <f t="shared" si="26"/>
        <v>-3.9215686274509802</v>
      </c>
      <c r="AE346" s="107"/>
      <c r="AF346" s="107"/>
      <c r="AG346" s="5"/>
    </row>
    <row r="347" spans="1:33" ht="13.5">
      <c r="A347" s="98" t="s">
        <v>321</v>
      </c>
      <c r="B347" s="99"/>
      <c r="C347" s="99"/>
      <c r="D347" s="99"/>
      <c r="E347" s="100"/>
      <c r="F347" s="117">
        <f t="shared" si="27"/>
        <v>820</v>
      </c>
      <c r="G347" s="117"/>
      <c r="H347" s="117"/>
      <c r="I347" s="117"/>
      <c r="J347" s="4"/>
      <c r="K347" s="107">
        <f t="shared" si="25"/>
        <v>-0.8464328899637243</v>
      </c>
      <c r="L347" s="107"/>
      <c r="M347" s="107"/>
      <c r="N347" s="4"/>
      <c r="O347" s="117">
        <v>402</v>
      </c>
      <c r="P347" s="117"/>
      <c r="Q347" s="117"/>
      <c r="R347" s="117"/>
      <c r="S347" s="19"/>
      <c r="T347" s="117">
        <v>418</v>
      </c>
      <c r="U347" s="117"/>
      <c r="V347" s="117"/>
      <c r="W347" s="117"/>
      <c r="X347" s="4"/>
      <c r="Y347" s="117">
        <v>241</v>
      </c>
      <c r="Z347" s="117"/>
      <c r="AA347" s="117"/>
      <c r="AB347" s="117"/>
      <c r="AC347" s="4"/>
      <c r="AD347" s="107">
        <f t="shared" si="26"/>
        <v>1.6877637130801686</v>
      </c>
      <c r="AE347" s="107"/>
      <c r="AF347" s="107"/>
      <c r="AG347" s="5"/>
    </row>
    <row r="348" spans="1:33" ht="13.5">
      <c r="A348" s="98" t="s">
        <v>380</v>
      </c>
      <c r="B348" s="99"/>
      <c r="C348" s="99"/>
      <c r="D348" s="99"/>
      <c r="E348" s="100"/>
      <c r="F348" s="117">
        <f t="shared" si="27"/>
        <v>467</v>
      </c>
      <c r="G348" s="117"/>
      <c r="H348" s="117"/>
      <c r="I348" s="117"/>
      <c r="J348" s="4"/>
      <c r="K348" s="107">
        <f t="shared" si="25"/>
        <v>-0.8492569002123143</v>
      </c>
      <c r="L348" s="107"/>
      <c r="M348" s="107"/>
      <c r="N348" s="4"/>
      <c r="O348" s="117">
        <v>242</v>
      </c>
      <c r="P348" s="117"/>
      <c r="Q348" s="117"/>
      <c r="R348" s="117"/>
      <c r="S348" s="19"/>
      <c r="T348" s="117">
        <v>225</v>
      </c>
      <c r="U348" s="117"/>
      <c r="V348" s="117"/>
      <c r="W348" s="117"/>
      <c r="X348" s="4"/>
      <c r="Y348" s="117">
        <v>156</v>
      </c>
      <c r="Z348" s="117"/>
      <c r="AA348" s="117"/>
      <c r="AB348" s="117"/>
      <c r="AC348" s="4"/>
      <c r="AD348" s="107">
        <f t="shared" si="26"/>
        <v>3.3112582781456954</v>
      </c>
      <c r="AE348" s="107"/>
      <c r="AF348" s="107"/>
      <c r="AG348" s="5"/>
    </row>
    <row r="349" spans="1:33" ht="13.5">
      <c r="A349" s="98" t="s">
        <v>303</v>
      </c>
      <c r="B349" s="99"/>
      <c r="C349" s="99"/>
      <c r="D349" s="99"/>
      <c r="E349" s="100"/>
      <c r="F349" s="117">
        <f t="shared" si="27"/>
        <v>273</v>
      </c>
      <c r="G349" s="117"/>
      <c r="H349" s="117"/>
      <c r="I349" s="117"/>
      <c r="J349" s="4"/>
      <c r="K349" s="107">
        <f t="shared" si="25"/>
        <v>1.8656716417910446</v>
      </c>
      <c r="L349" s="107"/>
      <c r="M349" s="107"/>
      <c r="N349" s="4"/>
      <c r="O349" s="117">
        <v>129</v>
      </c>
      <c r="P349" s="117"/>
      <c r="Q349" s="117"/>
      <c r="R349" s="117"/>
      <c r="S349" s="19"/>
      <c r="T349" s="117">
        <v>144</v>
      </c>
      <c r="U349" s="117"/>
      <c r="V349" s="117"/>
      <c r="W349" s="117"/>
      <c r="X349" s="4"/>
      <c r="Y349" s="117">
        <v>78</v>
      </c>
      <c r="Z349" s="117"/>
      <c r="AA349" s="117"/>
      <c r="AB349" s="117"/>
      <c r="AC349" s="4"/>
      <c r="AD349" s="107">
        <f t="shared" si="26"/>
        <v>1.2987012987012987</v>
      </c>
      <c r="AE349" s="107"/>
      <c r="AF349" s="107"/>
      <c r="AG349" s="5"/>
    </row>
    <row r="350" spans="1:33" ht="13.5">
      <c r="A350" s="98" t="s">
        <v>322</v>
      </c>
      <c r="B350" s="99"/>
      <c r="C350" s="99"/>
      <c r="D350" s="99"/>
      <c r="E350" s="100"/>
      <c r="F350" s="117">
        <f t="shared" si="27"/>
        <v>356</v>
      </c>
      <c r="G350" s="117"/>
      <c r="H350" s="117"/>
      <c r="I350" s="117"/>
      <c r="J350" s="4"/>
      <c r="K350" s="107">
        <f t="shared" si="25"/>
        <v>-1.3850415512465373</v>
      </c>
      <c r="L350" s="107"/>
      <c r="M350" s="107"/>
      <c r="N350" s="4"/>
      <c r="O350" s="117">
        <v>161</v>
      </c>
      <c r="P350" s="117"/>
      <c r="Q350" s="117"/>
      <c r="R350" s="117"/>
      <c r="S350" s="19"/>
      <c r="T350" s="117">
        <v>195</v>
      </c>
      <c r="U350" s="117"/>
      <c r="V350" s="117"/>
      <c r="W350" s="117"/>
      <c r="X350" s="4"/>
      <c r="Y350" s="117">
        <v>123</v>
      </c>
      <c r="Z350" s="117"/>
      <c r="AA350" s="117"/>
      <c r="AB350" s="117"/>
      <c r="AC350" s="4"/>
      <c r="AD350" s="107">
        <f t="shared" si="26"/>
        <v>2.5</v>
      </c>
      <c r="AE350" s="107"/>
      <c r="AF350" s="107"/>
      <c r="AG350" s="5"/>
    </row>
    <row r="351" spans="1:33" ht="13.5">
      <c r="A351" s="98" t="s">
        <v>304</v>
      </c>
      <c r="B351" s="99"/>
      <c r="C351" s="99"/>
      <c r="D351" s="99"/>
      <c r="E351" s="100"/>
      <c r="F351" s="117">
        <f t="shared" si="27"/>
        <v>200</v>
      </c>
      <c r="G351" s="117"/>
      <c r="H351" s="117"/>
      <c r="I351" s="117"/>
      <c r="J351" s="4"/>
      <c r="K351" s="107">
        <f t="shared" si="25"/>
        <v>2.0408163265306123</v>
      </c>
      <c r="L351" s="107"/>
      <c r="M351" s="107"/>
      <c r="N351" s="4"/>
      <c r="O351" s="117">
        <v>102</v>
      </c>
      <c r="P351" s="117"/>
      <c r="Q351" s="117"/>
      <c r="R351" s="117"/>
      <c r="S351" s="19"/>
      <c r="T351" s="117">
        <v>98</v>
      </c>
      <c r="U351" s="117"/>
      <c r="V351" s="117"/>
      <c r="W351" s="117"/>
      <c r="X351" s="4"/>
      <c r="Y351" s="117">
        <v>60</v>
      </c>
      <c r="Z351" s="117"/>
      <c r="AA351" s="117"/>
      <c r="AB351" s="117"/>
      <c r="AC351" s="4"/>
      <c r="AD351" s="107">
        <f t="shared" si="26"/>
        <v>5.263157894736842</v>
      </c>
      <c r="AE351" s="107"/>
      <c r="AF351" s="107"/>
      <c r="AG351" s="5"/>
    </row>
    <row r="352" spans="1:33" ht="13.5">
      <c r="A352" s="98" t="s">
        <v>364</v>
      </c>
      <c r="B352" s="99"/>
      <c r="C352" s="99"/>
      <c r="D352" s="99"/>
      <c r="E352" s="100"/>
      <c r="F352" s="117">
        <f t="shared" si="27"/>
        <v>1639</v>
      </c>
      <c r="G352" s="117"/>
      <c r="H352" s="117"/>
      <c r="I352" s="117"/>
      <c r="J352" s="4"/>
      <c r="K352" s="107">
        <f t="shared" si="25"/>
        <v>2.245789145352464</v>
      </c>
      <c r="L352" s="107"/>
      <c r="M352" s="107"/>
      <c r="N352" s="4"/>
      <c r="O352" s="117">
        <v>779</v>
      </c>
      <c r="P352" s="117"/>
      <c r="Q352" s="117"/>
      <c r="R352" s="117"/>
      <c r="S352" s="19"/>
      <c r="T352" s="117">
        <v>860</v>
      </c>
      <c r="U352" s="117"/>
      <c r="V352" s="117"/>
      <c r="W352" s="117"/>
      <c r="X352" s="4"/>
      <c r="Y352" s="117">
        <v>621</v>
      </c>
      <c r="Z352" s="117"/>
      <c r="AA352" s="117"/>
      <c r="AB352" s="117"/>
      <c r="AC352" s="4"/>
      <c r="AD352" s="107">
        <f t="shared" si="26"/>
        <v>2.644628099173554</v>
      </c>
      <c r="AE352" s="107"/>
      <c r="AF352" s="107"/>
      <c r="AG352" s="5"/>
    </row>
    <row r="353" spans="1:33" ht="13.5">
      <c r="A353" s="98" t="s">
        <v>365</v>
      </c>
      <c r="B353" s="99"/>
      <c r="C353" s="99"/>
      <c r="D353" s="99"/>
      <c r="E353" s="100"/>
      <c r="F353" s="117">
        <f t="shared" si="27"/>
        <v>3726</v>
      </c>
      <c r="G353" s="117"/>
      <c r="H353" s="117"/>
      <c r="I353" s="117"/>
      <c r="J353" s="4"/>
      <c r="K353" s="107">
        <f t="shared" si="25"/>
        <v>6.578947368421052</v>
      </c>
      <c r="L353" s="107"/>
      <c r="M353" s="107"/>
      <c r="N353" s="4"/>
      <c r="O353" s="117">
        <v>1894</v>
      </c>
      <c r="P353" s="117"/>
      <c r="Q353" s="117"/>
      <c r="R353" s="117"/>
      <c r="S353" s="19"/>
      <c r="T353" s="117">
        <v>1832</v>
      </c>
      <c r="U353" s="117"/>
      <c r="V353" s="117"/>
      <c r="W353" s="117"/>
      <c r="X353" s="4"/>
      <c r="Y353" s="117">
        <v>1279</v>
      </c>
      <c r="Z353" s="117"/>
      <c r="AA353" s="117"/>
      <c r="AB353" s="117"/>
      <c r="AC353" s="4"/>
      <c r="AD353" s="107">
        <f t="shared" si="26"/>
        <v>6.583333333333333</v>
      </c>
      <c r="AE353" s="107"/>
      <c r="AF353" s="107"/>
      <c r="AG353" s="5"/>
    </row>
    <row r="354" spans="1:33" ht="13.5">
      <c r="A354" s="98" t="s">
        <v>69</v>
      </c>
      <c r="B354" s="99"/>
      <c r="C354" s="99"/>
      <c r="D354" s="99"/>
      <c r="E354" s="100"/>
      <c r="F354" s="117">
        <f t="shared" si="27"/>
        <v>2295</v>
      </c>
      <c r="G354" s="117"/>
      <c r="H354" s="117"/>
      <c r="I354" s="117"/>
      <c r="J354" s="4"/>
      <c r="K354" s="107">
        <f t="shared" si="25"/>
        <v>-1.4598540145985401</v>
      </c>
      <c r="L354" s="107"/>
      <c r="M354" s="107"/>
      <c r="N354" s="4"/>
      <c r="O354" s="117">
        <v>1101</v>
      </c>
      <c r="P354" s="117"/>
      <c r="Q354" s="117"/>
      <c r="R354" s="117"/>
      <c r="S354" s="19"/>
      <c r="T354" s="117">
        <v>1194</v>
      </c>
      <c r="U354" s="117"/>
      <c r="V354" s="117"/>
      <c r="W354" s="117"/>
      <c r="X354" s="4"/>
      <c r="Y354" s="117">
        <v>878</v>
      </c>
      <c r="Z354" s="117"/>
      <c r="AA354" s="117"/>
      <c r="AB354" s="117"/>
      <c r="AC354" s="4"/>
      <c r="AD354" s="107">
        <f t="shared" si="26"/>
        <v>1.3856812933025404</v>
      </c>
      <c r="AE354" s="107"/>
      <c r="AF354" s="107"/>
      <c r="AG354" s="5"/>
    </row>
    <row r="355" spans="1:33" ht="13.5">
      <c r="A355" s="98" t="s">
        <v>366</v>
      </c>
      <c r="B355" s="99"/>
      <c r="C355" s="99"/>
      <c r="D355" s="99"/>
      <c r="E355" s="100"/>
      <c r="F355" s="117">
        <f t="shared" si="27"/>
        <v>4474</v>
      </c>
      <c r="G355" s="117"/>
      <c r="H355" s="117"/>
      <c r="I355" s="117"/>
      <c r="J355" s="4"/>
      <c r="K355" s="107">
        <f t="shared" si="25"/>
        <v>-2.52723311546841</v>
      </c>
      <c r="L355" s="107"/>
      <c r="M355" s="107"/>
      <c r="N355" s="4"/>
      <c r="O355" s="117">
        <v>2182</v>
      </c>
      <c r="P355" s="117"/>
      <c r="Q355" s="117"/>
      <c r="R355" s="117"/>
      <c r="S355" s="19"/>
      <c r="T355" s="117">
        <v>2292</v>
      </c>
      <c r="U355" s="117"/>
      <c r="V355" s="117"/>
      <c r="W355" s="117"/>
      <c r="X355" s="4"/>
      <c r="Y355" s="117">
        <v>1613</v>
      </c>
      <c r="Z355" s="117"/>
      <c r="AA355" s="117"/>
      <c r="AB355" s="117"/>
      <c r="AC355" s="4"/>
      <c r="AD355" s="107">
        <f t="shared" si="26"/>
        <v>0.5610972568578554</v>
      </c>
      <c r="AE355" s="107"/>
      <c r="AF355" s="107"/>
      <c r="AG355" s="5"/>
    </row>
    <row r="356" spans="1:33" ht="13.5">
      <c r="A356" s="98" t="s">
        <v>206</v>
      </c>
      <c r="B356" s="99"/>
      <c r="C356" s="99"/>
      <c r="D356" s="99"/>
      <c r="E356" s="100"/>
      <c r="F356" s="117">
        <f t="shared" si="27"/>
        <v>3132</v>
      </c>
      <c r="G356" s="117"/>
      <c r="H356" s="117"/>
      <c r="I356" s="117"/>
      <c r="J356" s="4"/>
      <c r="K356" s="107">
        <f t="shared" si="25"/>
        <v>-0.1593879502709595</v>
      </c>
      <c r="L356" s="107"/>
      <c r="M356" s="107"/>
      <c r="N356" s="4"/>
      <c r="O356" s="117">
        <v>1506</v>
      </c>
      <c r="P356" s="117"/>
      <c r="Q356" s="117"/>
      <c r="R356" s="117"/>
      <c r="S356" s="19"/>
      <c r="T356" s="117">
        <v>1626</v>
      </c>
      <c r="U356" s="117"/>
      <c r="V356" s="117"/>
      <c r="W356" s="117"/>
      <c r="X356" s="4"/>
      <c r="Y356" s="117">
        <v>1004</v>
      </c>
      <c r="Z356" s="117"/>
      <c r="AA356" s="117"/>
      <c r="AB356" s="117"/>
      <c r="AC356" s="4"/>
      <c r="AD356" s="107">
        <f t="shared" si="26"/>
        <v>1.7223910840932117</v>
      </c>
      <c r="AE356" s="107"/>
      <c r="AF356" s="107"/>
      <c r="AG356" s="5"/>
    </row>
    <row r="357" spans="1:33" ht="13.5">
      <c r="A357" s="98" t="s">
        <v>399</v>
      </c>
      <c r="B357" s="99"/>
      <c r="C357" s="99"/>
      <c r="D357" s="99"/>
      <c r="E357" s="100"/>
      <c r="F357" s="117">
        <f t="shared" si="27"/>
        <v>2770</v>
      </c>
      <c r="G357" s="117"/>
      <c r="H357" s="117"/>
      <c r="I357" s="117"/>
      <c r="J357" s="4"/>
      <c r="K357" s="107">
        <f t="shared" si="25"/>
        <v>61.140197789412454</v>
      </c>
      <c r="L357" s="107"/>
      <c r="M357" s="107"/>
      <c r="N357" s="4"/>
      <c r="O357" s="117">
        <v>1348</v>
      </c>
      <c r="P357" s="117"/>
      <c r="Q357" s="117"/>
      <c r="R357" s="117"/>
      <c r="S357" s="19"/>
      <c r="T357" s="117">
        <v>1422</v>
      </c>
      <c r="U357" s="117"/>
      <c r="V357" s="117"/>
      <c r="W357" s="117"/>
      <c r="X357" s="4"/>
      <c r="Y357" s="117">
        <v>982</v>
      </c>
      <c r="Z357" s="117"/>
      <c r="AA357" s="117"/>
      <c r="AB357" s="117"/>
      <c r="AC357" s="4"/>
      <c r="AD357" s="107">
        <f t="shared" si="26"/>
        <v>75.35714285714286</v>
      </c>
      <c r="AE357" s="107"/>
      <c r="AF357" s="107"/>
      <c r="AG357" s="5"/>
    </row>
    <row r="358" spans="1:33" ht="13.5">
      <c r="A358" s="98" t="s">
        <v>264</v>
      </c>
      <c r="B358" s="99"/>
      <c r="C358" s="99"/>
      <c r="D358" s="99"/>
      <c r="E358" s="100"/>
      <c r="F358" s="117">
        <f t="shared" si="27"/>
        <v>2799</v>
      </c>
      <c r="G358" s="117"/>
      <c r="H358" s="117"/>
      <c r="I358" s="117"/>
      <c r="J358" s="4"/>
      <c r="K358" s="107">
        <f t="shared" si="25"/>
        <v>4.752994011976048</v>
      </c>
      <c r="L358" s="107"/>
      <c r="M358" s="107"/>
      <c r="N358" s="4"/>
      <c r="O358" s="117">
        <v>1332</v>
      </c>
      <c r="P358" s="117"/>
      <c r="Q358" s="117"/>
      <c r="R358" s="117"/>
      <c r="S358" s="19"/>
      <c r="T358" s="117">
        <v>1467</v>
      </c>
      <c r="U358" s="117"/>
      <c r="V358" s="117"/>
      <c r="W358" s="117"/>
      <c r="X358" s="4"/>
      <c r="Y358" s="117">
        <v>908</v>
      </c>
      <c r="Z358" s="117"/>
      <c r="AA358" s="117"/>
      <c r="AB358" s="117"/>
      <c r="AC358" s="4"/>
      <c r="AD358" s="107">
        <f t="shared" si="26"/>
        <v>4.6082949308755765</v>
      </c>
      <c r="AE358" s="107"/>
      <c r="AF358" s="107"/>
      <c r="AG358" s="5"/>
    </row>
    <row r="359" spans="1:33" ht="13.5">
      <c r="A359" s="98" t="s">
        <v>270</v>
      </c>
      <c r="B359" s="99"/>
      <c r="C359" s="99"/>
      <c r="D359" s="99"/>
      <c r="E359" s="100"/>
      <c r="F359" s="117">
        <f t="shared" si="27"/>
        <v>0</v>
      </c>
      <c r="G359" s="117"/>
      <c r="H359" s="117"/>
      <c r="I359" s="117"/>
      <c r="J359" s="4"/>
      <c r="K359" s="128" t="s">
        <v>230</v>
      </c>
      <c r="L359" s="128"/>
      <c r="M359" s="128"/>
      <c r="N359" s="4"/>
      <c r="O359" s="117">
        <v>0</v>
      </c>
      <c r="P359" s="117"/>
      <c r="Q359" s="117"/>
      <c r="R359" s="117"/>
      <c r="S359" s="4"/>
      <c r="T359" s="117">
        <v>0</v>
      </c>
      <c r="U359" s="117"/>
      <c r="V359" s="117"/>
      <c r="W359" s="117"/>
      <c r="X359" s="4"/>
      <c r="Y359" s="117">
        <v>0</v>
      </c>
      <c r="Z359" s="117"/>
      <c r="AA359" s="117"/>
      <c r="AB359" s="117"/>
      <c r="AC359" s="4"/>
      <c r="AD359" s="128" t="s">
        <v>230</v>
      </c>
      <c r="AE359" s="128"/>
      <c r="AF359" s="128"/>
      <c r="AG359" s="5"/>
    </row>
    <row r="360" spans="1:33" ht="13.5">
      <c r="A360" s="98" t="s">
        <v>334</v>
      </c>
      <c r="B360" s="99"/>
      <c r="C360" s="99"/>
      <c r="D360" s="99"/>
      <c r="E360" s="100"/>
      <c r="F360" s="117">
        <f t="shared" si="27"/>
        <v>10</v>
      </c>
      <c r="G360" s="117"/>
      <c r="H360" s="117"/>
      <c r="I360" s="117"/>
      <c r="J360" s="4"/>
      <c r="K360" s="107">
        <f>(F360-F306)/F306*100</f>
        <v>-9.090909090909092</v>
      </c>
      <c r="L360" s="107"/>
      <c r="M360" s="107"/>
      <c r="N360" s="4"/>
      <c r="O360" s="117">
        <v>6</v>
      </c>
      <c r="P360" s="117"/>
      <c r="Q360" s="117"/>
      <c r="R360" s="117"/>
      <c r="S360" s="19"/>
      <c r="T360" s="117">
        <v>4</v>
      </c>
      <c r="U360" s="117"/>
      <c r="V360" s="117"/>
      <c r="W360" s="117"/>
      <c r="X360" s="4"/>
      <c r="Y360" s="117">
        <v>5</v>
      </c>
      <c r="Z360" s="117"/>
      <c r="AA360" s="117"/>
      <c r="AB360" s="117"/>
      <c r="AC360" s="4"/>
      <c r="AD360" s="107">
        <f>(Y360-Y306)/Y306*100</f>
        <v>25</v>
      </c>
      <c r="AE360" s="107"/>
      <c r="AF360" s="107"/>
      <c r="AG360" s="5"/>
    </row>
    <row r="361" spans="1:33" ht="13.5">
      <c r="A361" s="98" t="s">
        <v>336</v>
      </c>
      <c r="B361" s="99"/>
      <c r="C361" s="99"/>
      <c r="D361" s="99"/>
      <c r="E361" s="100"/>
      <c r="F361" s="117">
        <f t="shared" si="27"/>
        <v>5526</v>
      </c>
      <c r="G361" s="117"/>
      <c r="H361" s="117"/>
      <c r="I361" s="117"/>
      <c r="J361" s="4"/>
      <c r="K361" s="107">
        <f>(F361-F307)/F307*100</f>
        <v>-0.2346994042245893</v>
      </c>
      <c r="L361" s="107"/>
      <c r="M361" s="107"/>
      <c r="N361" s="4"/>
      <c r="O361" s="117">
        <v>2725</v>
      </c>
      <c r="P361" s="117"/>
      <c r="Q361" s="117"/>
      <c r="R361" s="117"/>
      <c r="S361" s="19"/>
      <c r="T361" s="117">
        <v>2801</v>
      </c>
      <c r="U361" s="117"/>
      <c r="V361" s="117"/>
      <c r="W361" s="117"/>
      <c r="X361" s="4"/>
      <c r="Y361" s="117">
        <v>1933</v>
      </c>
      <c r="Z361" s="117"/>
      <c r="AA361" s="117"/>
      <c r="AB361" s="117"/>
      <c r="AC361" s="4"/>
      <c r="AD361" s="107">
        <f aca="true" t="shared" si="28" ref="AD361:AD385">(Y361-Y307)/Y307*100</f>
        <v>0.6770833333333334</v>
      </c>
      <c r="AE361" s="107"/>
      <c r="AF361" s="107"/>
      <c r="AG361" s="5"/>
    </row>
    <row r="362" spans="1:33" ht="13.5">
      <c r="A362" s="98" t="s">
        <v>305</v>
      </c>
      <c r="B362" s="99"/>
      <c r="C362" s="99"/>
      <c r="D362" s="99"/>
      <c r="E362" s="100"/>
      <c r="F362" s="117">
        <f t="shared" si="27"/>
        <v>2376</v>
      </c>
      <c r="G362" s="117"/>
      <c r="H362" s="117"/>
      <c r="I362" s="117"/>
      <c r="J362" s="4"/>
      <c r="K362" s="107">
        <f aca="true" t="shared" si="29" ref="K362:K385">(F362-F308)/F308*100</f>
        <v>1.4084507042253522</v>
      </c>
      <c r="L362" s="107"/>
      <c r="M362" s="107"/>
      <c r="N362" s="4"/>
      <c r="O362" s="117">
        <v>1178</v>
      </c>
      <c r="P362" s="117"/>
      <c r="Q362" s="117"/>
      <c r="R362" s="117"/>
      <c r="S362" s="19"/>
      <c r="T362" s="117">
        <v>1198</v>
      </c>
      <c r="U362" s="117"/>
      <c r="V362" s="117"/>
      <c r="W362" s="117"/>
      <c r="X362" s="4"/>
      <c r="Y362" s="117">
        <v>837</v>
      </c>
      <c r="Z362" s="117"/>
      <c r="AA362" s="117"/>
      <c r="AB362" s="117"/>
      <c r="AC362" s="4"/>
      <c r="AD362" s="107">
        <f t="shared" si="28"/>
        <v>2.3227383863080684</v>
      </c>
      <c r="AE362" s="107"/>
      <c r="AF362" s="107"/>
      <c r="AG362" s="5"/>
    </row>
    <row r="363" spans="1:33" ht="13.5">
      <c r="A363" s="98" t="s">
        <v>323</v>
      </c>
      <c r="B363" s="99"/>
      <c r="C363" s="99"/>
      <c r="D363" s="99"/>
      <c r="E363" s="100"/>
      <c r="F363" s="117">
        <f t="shared" si="27"/>
        <v>552</v>
      </c>
      <c r="G363" s="117"/>
      <c r="H363" s="117"/>
      <c r="I363" s="117"/>
      <c r="J363" s="4"/>
      <c r="K363" s="107">
        <f t="shared" si="29"/>
        <v>-1.6042780748663104</v>
      </c>
      <c r="L363" s="107"/>
      <c r="M363" s="107"/>
      <c r="N363" s="4"/>
      <c r="O363" s="117">
        <v>271</v>
      </c>
      <c r="P363" s="117"/>
      <c r="Q363" s="117"/>
      <c r="R363" s="117"/>
      <c r="S363" s="19"/>
      <c r="T363" s="117">
        <v>281</v>
      </c>
      <c r="U363" s="117"/>
      <c r="V363" s="117"/>
      <c r="W363" s="117"/>
      <c r="X363" s="4"/>
      <c r="Y363" s="117">
        <v>195</v>
      </c>
      <c r="Z363" s="117"/>
      <c r="AA363" s="117"/>
      <c r="AB363" s="117"/>
      <c r="AC363" s="4"/>
      <c r="AD363" s="107">
        <f t="shared" si="28"/>
        <v>-0.5102040816326531</v>
      </c>
      <c r="AE363" s="107"/>
      <c r="AF363" s="107"/>
      <c r="AG363" s="5"/>
    </row>
    <row r="364" spans="1:33" ht="13.5">
      <c r="A364" s="98" t="s">
        <v>400</v>
      </c>
      <c r="B364" s="99"/>
      <c r="C364" s="99"/>
      <c r="D364" s="99"/>
      <c r="E364" s="100"/>
      <c r="F364" s="117">
        <f t="shared" si="27"/>
        <v>2003</v>
      </c>
      <c r="G364" s="117"/>
      <c r="H364" s="117"/>
      <c r="I364" s="117"/>
      <c r="J364" s="4"/>
      <c r="K364" s="107">
        <f t="shared" si="29"/>
        <v>-2.292682926829268</v>
      </c>
      <c r="L364" s="107"/>
      <c r="M364" s="107"/>
      <c r="N364" s="4"/>
      <c r="O364" s="117">
        <v>999</v>
      </c>
      <c r="P364" s="117"/>
      <c r="Q364" s="117"/>
      <c r="R364" s="117"/>
      <c r="S364" s="19"/>
      <c r="T364" s="117">
        <v>1004</v>
      </c>
      <c r="U364" s="117"/>
      <c r="V364" s="117"/>
      <c r="W364" s="117"/>
      <c r="X364" s="4"/>
      <c r="Y364" s="117">
        <v>801</v>
      </c>
      <c r="Z364" s="117"/>
      <c r="AA364" s="117"/>
      <c r="AB364" s="117"/>
      <c r="AC364" s="4"/>
      <c r="AD364" s="107">
        <f t="shared" si="28"/>
        <v>-0.4968944099378882</v>
      </c>
      <c r="AE364" s="107"/>
      <c r="AF364" s="107"/>
      <c r="AG364" s="5"/>
    </row>
    <row r="365" spans="1:33" ht="13.5">
      <c r="A365" s="98" t="s">
        <v>306</v>
      </c>
      <c r="B365" s="99"/>
      <c r="C365" s="99"/>
      <c r="D365" s="99"/>
      <c r="E365" s="100"/>
      <c r="F365" s="117">
        <f t="shared" si="27"/>
        <v>824</v>
      </c>
      <c r="G365" s="117"/>
      <c r="H365" s="117"/>
      <c r="I365" s="117"/>
      <c r="J365" s="4"/>
      <c r="K365" s="107">
        <f t="shared" si="29"/>
        <v>2.7431421446384037</v>
      </c>
      <c r="L365" s="107"/>
      <c r="M365" s="107"/>
      <c r="N365" s="4"/>
      <c r="O365" s="117">
        <v>434</v>
      </c>
      <c r="P365" s="117"/>
      <c r="Q365" s="117"/>
      <c r="R365" s="117"/>
      <c r="S365" s="19"/>
      <c r="T365" s="117">
        <v>390</v>
      </c>
      <c r="U365" s="117"/>
      <c r="V365" s="117"/>
      <c r="W365" s="117"/>
      <c r="X365" s="4"/>
      <c r="Y365" s="117">
        <v>352</v>
      </c>
      <c r="Z365" s="117"/>
      <c r="AA365" s="117"/>
      <c r="AB365" s="117"/>
      <c r="AC365" s="4"/>
      <c r="AD365" s="107">
        <f t="shared" si="28"/>
        <v>6.024096385542169</v>
      </c>
      <c r="AE365" s="107"/>
      <c r="AF365" s="107"/>
      <c r="AG365" s="5"/>
    </row>
    <row r="366" spans="1:33" ht="13.5">
      <c r="A366" s="98" t="s">
        <v>310</v>
      </c>
      <c r="B366" s="99"/>
      <c r="C366" s="99"/>
      <c r="D366" s="99"/>
      <c r="E366" s="100"/>
      <c r="F366" s="117">
        <f t="shared" si="27"/>
        <v>778</v>
      </c>
      <c r="G366" s="117"/>
      <c r="H366" s="117"/>
      <c r="I366" s="117"/>
      <c r="J366" s="4"/>
      <c r="K366" s="107">
        <f t="shared" si="29"/>
        <v>0.25773195876288657</v>
      </c>
      <c r="L366" s="107"/>
      <c r="M366" s="107"/>
      <c r="N366" s="4"/>
      <c r="O366" s="117">
        <v>407</v>
      </c>
      <c r="P366" s="117"/>
      <c r="Q366" s="117"/>
      <c r="R366" s="117"/>
      <c r="S366" s="19"/>
      <c r="T366" s="117">
        <v>371</v>
      </c>
      <c r="U366" s="117"/>
      <c r="V366" s="117"/>
      <c r="W366" s="117"/>
      <c r="X366" s="4"/>
      <c r="Y366" s="117">
        <v>331</v>
      </c>
      <c r="Z366" s="117"/>
      <c r="AA366" s="117"/>
      <c r="AB366" s="117"/>
      <c r="AC366" s="4"/>
      <c r="AD366" s="107">
        <f t="shared" si="28"/>
        <v>0.9146341463414633</v>
      </c>
      <c r="AE366" s="107"/>
      <c r="AF366" s="107"/>
      <c r="AG366" s="5"/>
    </row>
    <row r="367" spans="1:33" ht="13.5">
      <c r="A367" s="98" t="s">
        <v>324</v>
      </c>
      <c r="B367" s="99"/>
      <c r="C367" s="99"/>
      <c r="D367" s="99"/>
      <c r="E367" s="100"/>
      <c r="F367" s="117">
        <f t="shared" si="27"/>
        <v>462</v>
      </c>
      <c r="G367" s="117"/>
      <c r="H367" s="117"/>
      <c r="I367" s="117"/>
      <c r="J367" s="4"/>
      <c r="K367" s="107">
        <f t="shared" si="29"/>
        <v>7.943925233644859</v>
      </c>
      <c r="L367" s="107"/>
      <c r="M367" s="107"/>
      <c r="N367" s="4"/>
      <c r="O367" s="117">
        <v>250</v>
      </c>
      <c r="P367" s="117"/>
      <c r="Q367" s="117"/>
      <c r="R367" s="117"/>
      <c r="S367" s="19"/>
      <c r="T367" s="117">
        <v>212</v>
      </c>
      <c r="U367" s="117"/>
      <c r="V367" s="117"/>
      <c r="W367" s="117"/>
      <c r="X367" s="4"/>
      <c r="Y367" s="117">
        <v>224</v>
      </c>
      <c r="Z367" s="117"/>
      <c r="AA367" s="117"/>
      <c r="AB367" s="117"/>
      <c r="AC367" s="4"/>
      <c r="AD367" s="107">
        <f t="shared" si="28"/>
        <v>5.660377358490567</v>
      </c>
      <c r="AE367" s="107"/>
      <c r="AF367" s="107"/>
      <c r="AG367" s="5"/>
    </row>
    <row r="368" spans="1:33" ht="13.5">
      <c r="A368" s="98" t="s">
        <v>401</v>
      </c>
      <c r="B368" s="99"/>
      <c r="C368" s="99"/>
      <c r="D368" s="99"/>
      <c r="E368" s="100"/>
      <c r="F368" s="117">
        <f t="shared" si="27"/>
        <v>400</v>
      </c>
      <c r="G368" s="117"/>
      <c r="H368" s="117"/>
      <c r="I368" s="117"/>
      <c r="J368" s="4"/>
      <c r="K368" s="107">
        <f t="shared" si="29"/>
        <v>-3.614457831325301</v>
      </c>
      <c r="L368" s="107"/>
      <c r="M368" s="107"/>
      <c r="N368" s="4"/>
      <c r="O368" s="117">
        <v>214</v>
      </c>
      <c r="P368" s="117"/>
      <c r="Q368" s="117"/>
      <c r="R368" s="117"/>
      <c r="S368" s="19"/>
      <c r="T368" s="117">
        <v>186</v>
      </c>
      <c r="U368" s="117"/>
      <c r="V368" s="117"/>
      <c r="W368" s="117"/>
      <c r="X368" s="4"/>
      <c r="Y368" s="117">
        <v>175</v>
      </c>
      <c r="Z368" s="117"/>
      <c r="AA368" s="117"/>
      <c r="AB368" s="117"/>
      <c r="AC368" s="4"/>
      <c r="AD368" s="107">
        <f t="shared" si="28"/>
        <v>-4.371584699453552</v>
      </c>
      <c r="AE368" s="107"/>
      <c r="AF368" s="107"/>
      <c r="AG368" s="5"/>
    </row>
    <row r="369" spans="1:33" ht="13.5">
      <c r="A369" s="98" t="s">
        <v>402</v>
      </c>
      <c r="B369" s="99"/>
      <c r="C369" s="99"/>
      <c r="D369" s="99"/>
      <c r="E369" s="100"/>
      <c r="F369" s="117">
        <f t="shared" si="27"/>
        <v>956</v>
      </c>
      <c r="G369" s="117"/>
      <c r="H369" s="117"/>
      <c r="I369" s="117"/>
      <c r="J369" s="4"/>
      <c r="K369" s="107">
        <f t="shared" si="29"/>
        <v>-4.208416833667335</v>
      </c>
      <c r="L369" s="107"/>
      <c r="M369" s="107"/>
      <c r="N369" s="4"/>
      <c r="O369" s="117">
        <v>490</v>
      </c>
      <c r="P369" s="117"/>
      <c r="Q369" s="117"/>
      <c r="R369" s="117"/>
      <c r="S369" s="19"/>
      <c r="T369" s="117">
        <v>466</v>
      </c>
      <c r="U369" s="117"/>
      <c r="V369" s="117"/>
      <c r="W369" s="117"/>
      <c r="X369" s="4"/>
      <c r="Y369" s="117">
        <v>445</v>
      </c>
      <c r="Z369" s="117"/>
      <c r="AA369" s="117"/>
      <c r="AB369" s="117"/>
      <c r="AC369" s="4"/>
      <c r="AD369" s="107">
        <f t="shared" si="28"/>
        <v>-2.8384279475982535</v>
      </c>
      <c r="AE369" s="107"/>
      <c r="AF369" s="107"/>
      <c r="AG369" s="5"/>
    </row>
    <row r="370" spans="1:33" ht="13.5">
      <c r="A370" s="98" t="s">
        <v>373</v>
      </c>
      <c r="B370" s="99"/>
      <c r="C370" s="99"/>
      <c r="D370" s="99"/>
      <c r="E370" s="100"/>
      <c r="F370" s="117">
        <f t="shared" si="27"/>
        <v>173</v>
      </c>
      <c r="G370" s="117"/>
      <c r="H370" s="117"/>
      <c r="I370" s="117"/>
      <c r="J370" s="4"/>
      <c r="K370" s="107">
        <f t="shared" si="29"/>
        <v>0.5813953488372093</v>
      </c>
      <c r="L370" s="107"/>
      <c r="M370" s="107"/>
      <c r="N370" s="4"/>
      <c r="O370" s="117">
        <v>86</v>
      </c>
      <c r="P370" s="117"/>
      <c r="Q370" s="117"/>
      <c r="R370" s="117"/>
      <c r="S370" s="19"/>
      <c r="T370" s="117">
        <v>87</v>
      </c>
      <c r="U370" s="117"/>
      <c r="V370" s="117"/>
      <c r="W370" s="117"/>
      <c r="X370" s="4"/>
      <c r="Y370" s="117">
        <v>66</v>
      </c>
      <c r="Z370" s="117"/>
      <c r="AA370" s="117"/>
      <c r="AB370" s="117"/>
      <c r="AC370" s="4"/>
      <c r="AD370" s="107">
        <f t="shared" si="28"/>
        <v>3.125</v>
      </c>
      <c r="AE370" s="107"/>
      <c r="AF370" s="107"/>
      <c r="AG370" s="5"/>
    </row>
    <row r="371" spans="1:33" ht="13.5">
      <c r="A371" s="98" t="s">
        <v>335</v>
      </c>
      <c r="B371" s="99"/>
      <c r="C371" s="99"/>
      <c r="D371" s="99"/>
      <c r="E371" s="100"/>
      <c r="F371" s="117">
        <f t="shared" si="27"/>
        <v>297</v>
      </c>
      <c r="G371" s="117"/>
      <c r="H371" s="117"/>
      <c r="I371" s="117"/>
      <c r="J371" s="4"/>
      <c r="K371" s="107">
        <f t="shared" si="29"/>
        <v>-0.6688963210702341</v>
      </c>
      <c r="L371" s="107"/>
      <c r="M371" s="107"/>
      <c r="N371" s="4"/>
      <c r="O371" s="117">
        <v>159</v>
      </c>
      <c r="P371" s="117"/>
      <c r="Q371" s="117"/>
      <c r="R371" s="117"/>
      <c r="S371" s="19"/>
      <c r="T371" s="117">
        <v>138</v>
      </c>
      <c r="U371" s="117"/>
      <c r="V371" s="117"/>
      <c r="W371" s="117"/>
      <c r="X371" s="4"/>
      <c r="Y371" s="117">
        <v>110</v>
      </c>
      <c r="Z371" s="117"/>
      <c r="AA371" s="117"/>
      <c r="AB371" s="117"/>
      <c r="AC371" s="4"/>
      <c r="AD371" s="107">
        <f t="shared" si="28"/>
        <v>0.9174311926605505</v>
      </c>
      <c r="AE371" s="107"/>
      <c r="AF371" s="107"/>
      <c r="AG371" s="5"/>
    </row>
    <row r="372" spans="1:33" ht="13.5">
      <c r="A372" s="98" t="s">
        <v>307</v>
      </c>
      <c r="B372" s="99"/>
      <c r="C372" s="99"/>
      <c r="D372" s="99"/>
      <c r="E372" s="100"/>
      <c r="F372" s="117">
        <f t="shared" si="27"/>
        <v>632</v>
      </c>
      <c r="G372" s="117"/>
      <c r="H372" s="117"/>
      <c r="I372" s="117"/>
      <c r="J372" s="4"/>
      <c r="K372" s="107">
        <f t="shared" si="29"/>
        <v>-2.769230769230769</v>
      </c>
      <c r="L372" s="107"/>
      <c r="M372" s="107"/>
      <c r="N372" s="4"/>
      <c r="O372" s="117">
        <v>317</v>
      </c>
      <c r="P372" s="117"/>
      <c r="Q372" s="117"/>
      <c r="R372" s="117"/>
      <c r="S372" s="19"/>
      <c r="T372" s="117">
        <v>315</v>
      </c>
      <c r="U372" s="117"/>
      <c r="V372" s="117"/>
      <c r="W372" s="117"/>
      <c r="X372" s="4"/>
      <c r="Y372" s="117">
        <v>213</v>
      </c>
      <c r="Z372" s="117"/>
      <c r="AA372" s="117"/>
      <c r="AB372" s="117"/>
      <c r="AC372" s="4"/>
      <c r="AD372" s="107">
        <f t="shared" si="28"/>
        <v>0</v>
      </c>
      <c r="AE372" s="107"/>
      <c r="AF372" s="107"/>
      <c r="AG372" s="5"/>
    </row>
    <row r="373" spans="1:33" ht="13.5">
      <c r="A373" s="98" t="s">
        <v>317</v>
      </c>
      <c r="B373" s="99"/>
      <c r="C373" s="99"/>
      <c r="D373" s="99"/>
      <c r="E373" s="100"/>
      <c r="F373" s="117">
        <f t="shared" si="27"/>
        <v>207</v>
      </c>
      <c r="G373" s="117"/>
      <c r="H373" s="117"/>
      <c r="I373" s="117"/>
      <c r="J373" s="4"/>
      <c r="K373" s="107">
        <f t="shared" si="29"/>
        <v>-2.358490566037736</v>
      </c>
      <c r="L373" s="107"/>
      <c r="M373" s="107"/>
      <c r="N373" s="4"/>
      <c r="O373" s="117">
        <v>91</v>
      </c>
      <c r="P373" s="117"/>
      <c r="Q373" s="117"/>
      <c r="R373" s="117"/>
      <c r="S373" s="19"/>
      <c r="T373" s="117">
        <v>116</v>
      </c>
      <c r="U373" s="117"/>
      <c r="V373" s="117"/>
      <c r="W373" s="117"/>
      <c r="X373" s="4"/>
      <c r="Y373" s="117">
        <v>54</v>
      </c>
      <c r="Z373" s="117"/>
      <c r="AA373" s="117"/>
      <c r="AB373" s="117"/>
      <c r="AC373" s="4"/>
      <c r="AD373" s="107">
        <f t="shared" si="28"/>
        <v>1.8867924528301887</v>
      </c>
      <c r="AE373" s="107"/>
      <c r="AF373" s="107"/>
      <c r="AG373" s="5"/>
    </row>
    <row r="374" spans="1:33" ht="13.5">
      <c r="A374" s="98" t="s">
        <v>389</v>
      </c>
      <c r="B374" s="99"/>
      <c r="C374" s="99"/>
      <c r="D374" s="99"/>
      <c r="E374" s="100"/>
      <c r="F374" s="117">
        <f t="shared" si="27"/>
        <v>283</v>
      </c>
      <c r="G374" s="117"/>
      <c r="H374" s="117"/>
      <c r="I374" s="117"/>
      <c r="J374" s="4"/>
      <c r="K374" s="107">
        <f t="shared" si="29"/>
        <v>-1.048951048951049</v>
      </c>
      <c r="L374" s="107"/>
      <c r="M374" s="107"/>
      <c r="N374" s="4"/>
      <c r="O374" s="117">
        <v>120</v>
      </c>
      <c r="P374" s="117"/>
      <c r="Q374" s="117"/>
      <c r="R374" s="117"/>
      <c r="S374" s="19"/>
      <c r="T374" s="117">
        <v>163</v>
      </c>
      <c r="U374" s="117"/>
      <c r="V374" s="117"/>
      <c r="W374" s="117"/>
      <c r="X374" s="4"/>
      <c r="Y374" s="117">
        <v>118</v>
      </c>
      <c r="Z374" s="117"/>
      <c r="AA374" s="117"/>
      <c r="AB374" s="117"/>
      <c r="AC374" s="4"/>
      <c r="AD374" s="107">
        <f t="shared" si="28"/>
        <v>0</v>
      </c>
      <c r="AE374" s="107"/>
      <c r="AF374" s="107"/>
      <c r="AG374" s="5"/>
    </row>
    <row r="375" spans="1:33" ht="13.5">
      <c r="A375" s="98" t="s">
        <v>312</v>
      </c>
      <c r="B375" s="99"/>
      <c r="C375" s="99"/>
      <c r="D375" s="99"/>
      <c r="E375" s="100"/>
      <c r="F375" s="117">
        <f t="shared" si="27"/>
        <v>262</v>
      </c>
      <c r="G375" s="117"/>
      <c r="H375" s="117"/>
      <c r="I375" s="117"/>
      <c r="J375" s="4"/>
      <c r="K375" s="107">
        <f t="shared" si="29"/>
        <v>-1.8726591760299627</v>
      </c>
      <c r="L375" s="107"/>
      <c r="M375" s="107"/>
      <c r="N375" s="4"/>
      <c r="O375" s="117">
        <v>138</v>
      </c>
      <c r="P375" s="117"/>
      <c r="Q375" s="117"/>
      <c r="R375" s="117"/>
      <c r="S375" s="19"/>
      <c r="T375" s="117">
        <v>124</v>
      </c>
      <c r="U375" s="117"/>
      <c r="V375" s="117"/>
      <c r="W375" s="117"/>
      <c r="X375" s="4"/>
      <c r="Y375" s="117">
        <v>102</v>
      </c>
      <c r="Z375" s="117"/>
      <c r="AA375" s="117"/>
      <c r="AB375" s="117"/>
      <c r="AC375" s="4"/>
      <c r="AD375" s="107">
        <f t="shared" si="28"/>
        <v>2</v>
      </c>
      <c r="AE375" s="107"/>
      <c r="AF375" s="107"/>
      <c r="AG375" s="5"/>
    </row>
    <row r="376" spans="1:33" ht="13.5">
      <c r="A376" s="98" t="s">
        <v>403</v>
      </c>
      <c r="B376" s="99"/>
      <c r="C376" s="99"/>
      <c r="D376" s="99"/>
      <c r="E376" s="100"/>
      <c r="F376" s="117">
        <f t="shared" si="27"/>
        <v>284</v>
      </c>
      <c r="G376" s="117"/>
      <c r="H376" s="117"/>
      <c r="I376" s="117"/>
      <c r="J376" s="4"/>
      <c r="K376" s="107">
        <f t="shared" si="29"/>
        <v>-1.0452961672473868</v>
      </c>
      <c r="L376" s="107"/>
      <c r="M376" s="107"/>
      <c r="N376" s="4"/>
      <c r="O376" s="117">
        <v>142</v>
      </c>
      <c r="P376" s="117"/>
      <c r="Q376" s="117"/>
      <c r="R376" s="117"/>
      <c r="S376" s="19"/>
      <c r="T376" s="117">
        <v>142</v>
      </c>
      <c r="U376" s="117"/>
      <c r="V376" s="117"/>
      <c r="W376" s="117"/>
      <c r="X376" s="4"/>
      <c r="Y376" s="117">
        <v>88</v>
      </c>
      <c r="Z376" s="117"/>
      <c r="AA376" s="117"/>
      <c r="AB376" s="117"/>
      <c r="AC376" s="4"/>
      <c r="AD376" s="107">
        <f t="shared" si="28"/>
        <v>1.1494252873563218</v>
      </c>
      <c r="AE376" s="107"/>
      <c r="AF376" s="107"/>
      <c r="AG376" s="5"/>
    </row>
    <row r="377" spans="1:33" ht="13.5">
      <c r="A377" s="98" t="s">
        <v>375</v>
      </c>
      <c r="B377" s="99"/>
      <c r="C377" s="99"/>
      <c r="D377" s="99"/>
      <c r="E377" s="100"/>
      <c r="F377" s="117">
        <f t="shared" si="27"/>
        <v>384</v>
      </c>
      <c r="G377" s="117"/>
      <c r="H377" s="117"/>
      <c r="I377" s="117"/>
      <c r="J377" s="4"/>
      <c r="K377" s="107">
        <f t="shared" si="29"/>
        <v>3.783783783783784</v>
      </c>
      <c r="L377" s="107"/>
      <c r="M377" s="107"/>
      <c r="N377" s="4"/>
      <c r="O377" s="117">
        <v>200</v>
      </c>
      <c r="P377" s="117"/>
      <c r="Q377" s="117"/>
      <c r="R377" s="117"/>
      <c r="S377" s="19"/>
      <c r="T377" s="117">
        <v>184</v>
      </c>
      <c r="U377" s="117"/>
      <c r="V377" s="117"/>
      <c r="W377" s="117"/>
      <c r="X377" s="4"/>
      <c r="Y377" s="117">
        <v>130</v>
      </c>
      <c r="Z377" s="117"/>
      <c r="AA377" s="117"/>
      <c r="AB377" s="117"/>
      <c r="AC377" s="4"/>
      <c r="AD377" s="107">
        <f t="shared" si="28"/>
        <v>15.04424778761062</v>
      </c>
      <c r="AE377" s="107"/>
      <c r="AF377" s="107"/>
      <c r="AG377" s="5"/>
    </row>
    <row r="378" spans="1:33" ht="13.5">
      <c r="A378" s="98" t="s">
        <v>376</v>
      </c>
      <c r="B378" s="99"/>
      <c r="C378" s="99"/>
      <c r="D378" s="99"/>
      <c r="E378" s="100"/>
      <c r="F378" s="117">
        <f t="shared" si="27"/>
        <v>350</v>
      </c>
      <c r="G378" s="117"/>
      <c r="H378" s="117"/>
      <c r="I378" s="117"/>
      <c r="J378" s="4"/>
      <c r="K378" s="107">
        <f t="shared" si="29"/>
        <v>-0.84985835694051</v>
      </c>
      <c r="L378" s="107"/>
      <c r="M378" s="107"/>
      <c r="N378" s="4"/>
      <c r="O378" s="117">
        <v>162</v>
      </c>
      <c r="P378" s="117"/>
      <c r="Q378" s="117"/>
      <c r="R378" s="117"/>
      <c r="S378" s="19"/>
      <c r="T378" s="117">
        <v>188</v>
      </c>
      <c r="U378" s="117"/>
      <c r="V378" s="117"/>
      <c r="W378" s="117"/>
      <c r="X378" s="4"/>
      <c r="Y378" s="117">
        <v>109</v>
      </c>
      <c r="Z378" s="117"/>
      <c r="AA378" s="117"/>
      <c r="AB378" s="117"/>
      <c r="AC378" s="4"/>
      <c r="AD378" s="107">
        <f t="shared" si="28"/>
        <v>-4.385964912280701</v>
      </c>
      <c r="AE378" s="107"/>
      <c r="AF378" s="107"/>
      <c r="AG378" s="5"/>
    </row>
    <row r="379" spans="1:33" ht="13.5">
      <c r="A379" s="98" t="s">
        <v>308</v>
      </c>
      <c r="B379" s="99"/>
      <c r="C379" s="99"/>
      <c r="D379" s="99"/>
      <c r="E379" s="100"/>
      <c r="F379" s="117">
        <f t="shared" si="27"/>
        <v>350</v>
      </c>
      <c r="G379" s="117"/>
      <c r="H379" s="117"/>
      <c r="I379" s="117"/>
      <c r="J379" s="4"/>
      <c r="K379" s="107">
        <f t="shared" si="29"/>
        <v>-0.2849002849002849</v>
      </c>
      <c r="L379" s="107"/>
      <c r="M379" s="107"/>
      <c r="N379" s="4"/>
      <c r="O379" s="117">
        <v>165</v>
      </c>
      <c r="P379" s="117"/>
      <c r="Q379" s="117"/>
      <c r="R379" s="117"/>
      <c r="S379" s="19"/>
      <c r="T379" s="117">
        <v>185</v>
      </c>
      <c r="U379" s="117"/>
      <c r="V379" s="117"/>
      <c r="W379" s="117"/>
      <c r="X379" s="4"/>
      <c r="Y379" s="117">
        <v>106</v>
      </c>
      <c r="Z379" s="117"/>
      <c r="AA379" s="117"/>
      <c r="AB379" s="117"/>
      <c r="AC379" s="4"/>
      <c r="AD379" s="107">
        <f t="shared" si="28"/>
        <v>0</v>
      </c>
      <c r="AE379" s="107"/>
      <c r="AF379" s="107"/>
      <c r="AG379" s="5"/>
    </row>
    <row r="380" spans="1:33" ht="13.5">
      <c r="A380" s="98" t="s">
        <v>377</v>
      </c>
      <c r="B380" s="99"/>
      <c r="C380" s="99"/>
      <c r="D380" s="99"/>
      <c r="E380" s="100"/>
      <c r="F380" s="117">
        <f t="shared" si="27"/>
        <v>159</v>
      </c>
      <c r="G380" s="117"/>
      <c r="H380" s="117"/>
      <c r="I380" s="117"/>
      <c r="J380" s="4"/>
      <c r="K380" s="107">
        <f t="shared" si="29"/>
        <v>1.9230769230769231</v>
      </c>
      <c r="L380" s="107"/>
      <c r="M380" s="107"/>
      <c r="N380" s="4"/>
      <c r="O380" s="117">
        <v>72</v>
      </c>
      <c r="P380" s="117"/>
      <c r="Q380" s="117"/>
      <c r="R380" s="117"/>
      <c r="S380" s="19"/>
      <c r="T380" s="117">
        <v>87</v>
      </c>
      <c r="U380" s="117"/>
      <c r="V380" s="117"/>
      <c r="W380" s="117"/>
      <c r="X380" s="4"/>
      <c r="Y380" s="117">
        <v>38</v>
      </c>
      <c r="Z380" s="117"/>
      <c r="AA380" s="117"/>
      <c r="AB380" s="117"/>
      <c r="AC380" s="4"/>
      <c r="AD380" s="107">
        <f t="shared" si="28"/>
        <v>-2.564102564102564</v>
      </c>
      <c r="AE380" s="107"/>
      <c r="AF380" s="107"/>
      <c r="AG380" s="5"/>
    </row>
    <row r="381" spans="1:33" ht="13.5">
      <c r="A381" s="98" t="s">
        <v>361</v>
      </c>
      <c r="B381" s="99"/>
      <c r="C381" s="99"/>
      <c r="D381" s="99"/>
      <c r="E381" s="100"/>
      <c r="F381" s="117">
        <f t="shared" si="27"/>
        <v>195</v>
      </c>
      <c r="G381" s="117"/>
      <c r="H381" s="117"/>
      <c r="I381" s="117"/>
      <c r="J381" s="4"/>
      <c r="K381" s="107">
        <f t="shared" si="29"/>
        <v>1.0362694300518136</v>
      </c>
      <c r="L381" s="107"/>
      <c r="M381" s="107"/>
      <c r="N381" s="4"/>
      <c r="O381" s="117">
        <v>84</v>
      </c>
      <c r="P381" s="117"/>
      <c r="Q381" s="117"/>
      <c r="R381" s="117"/>
      <c r="S381" s="19"/>
      <c r="T381" s="117">
        <v>111</v>
      </c>
      <c r="U381" s="117"/>
      <c r="V381" s="117"/>
      <c r="W381" s="117"/>
      <c r="X381" s="4"/>
      <c r="Y381" s="117">
        <v>195</v>
      </c>
      <c r="Z381" s="117"/>
      <c r="AA381" s="117"/>
      <c r="AB381" s="117"/>
      <c r="AC381" s="4"/>
      <c r="AD381" s="107">
        <f t="shared" si="28"/>
        <v>1.5625</v>
      </c>
      <c r="AE381" s="107"/>
      <c r="AF381" s="107"/>
      <c r="AG381" s="5"/>
    </row>
    <row r="382" spans="1:33" ht="13.5">
      <c r="A382" s="98" t="s">
        <v>233</v>
      </c>
      <c r="B382" s="99"/>
      <c r="C382" s="99"/>
      <c r="D382" s="99"/>
      <c r="E382" s="100"/>
      <c r="F382" s="117">
        <f t="shared" si="27"/>
        <v>76</v>
      </c>
      <c r="G382" s="117"/>
      <c r="H382" s="117"/>
      <c r="I382" s="117"/>
      <c r="J382" s="4"/>
      <c r="K382" s="107">
        <f t="shared" si="29"/>
        <v>-24</v>
      </c>
      <c r="L382" s="107"/>
      <c r="M382" s="107"/>
      <c r="N382" s="4"/>
      <c r="O382" s="117">
        <v>53</v>
      </c>
      <c r="P382" s="117"/>
      <c r="Q382" s="117"/>
      <c r="R382" s="117"/>
      <c r="S382" s="19"/>
      <c r="T382" s="117">
        <v>23</v>
      </c>
      <c r="U382" s="117"/>
      <c r="V382" s="117"/>
      <c r="W382" s="117"/>
      <c r="X382" s="4"/>
      <c r="Y382" s="117">
        <v>76</v>
      </c>
      <c r="Z382" s="117"/>
      <c r="AA382" s="117"/>
      <c r="AB382" s="117"/>
      <c r="AC382" s="4"/>
      <c r="AD382" s="107">
        <f t="shared" si="28"/>
        <v>-24</v>
      </c>
      <c r="AE382" s="107"/>
      <c r="AF382" s="107"/>
      <c r="AG382" s="5"/>
    </row>
    <row r="383" spans="1:33" ht="13.5">
      <c r="A383" s="98" t="s">
        <v>313</v>
      </c>
      <c r="B383" s="99"/>
      <c r="C383" s="99"/>
      <c r="D383" s="99"/>
      <c r="E383" s="100"/>
      <c r="F383" s="117">
        <f t="shared" si="27"/>
        <v>45</v>
      </c>
      <c r="G383" s="117"/>
      <c r="H383" s="117"/>
      <c r="I383" s="117"/>
      <c r="J383" s="4"/>
      <c r="K383" s="107">
        <f t="shared" si="29"/>
        <v>-4.25531914893617</v>
      </c>
      <c r="L383" s="107"/>
      <c r="M383" s="107"/>
      <c r="N383" s="4"/>
      <c r="O383" s="117">
        <v>4</v>
      </c>
      <c r="P383" s="117"/>
      <c r="Q383" s="117"/>
      <c r="R383" s="117"/>
      <c r="S383" s="19"/>
      <c r="T383" s="117">
        <v>41</v>
      </c>
      <c r="U383" s="117"/>
      <c r="V383" s="117"/>
      <c r="W383" s="117"/>
      <c r="X383" s="4"/>
      <c r="Y383" s="117">
        <v>44</v>
      </c>
      <c r="Z383" s="117"/>
      <c r="AA383" s="117"/>
      <c r="AB383" s="117"/>
      <c r="AC383" s="4"/>
      <c r="AD383" s="107">
        <f t="shared" si="28"/>
        <v>-6.382978723404255</v>
      </c>
      <c r="AE383" s="107"/>
      <c r="AF383" s="107"/>
      <c r="AG383" s="5"/>
    </row>
    <row r="384" spans="1:33" ht="13.5">
      <c r="A384" s="98" t="s">
        <v>314</v>
      </c>
      <c r="B384" s="99"/>
      <c r="C384" s="99"/>
      <c r="D384" s="99"/>
      <c r="E384" s="100"/>
      <c r="F384" s="117">
        <f t="shared" si="27"/>
        <v>26</v>
      </c>
      <c r="G384" s="117"/>
      <c r="H384" s="117"/>
      <c r="I384" s="117"/>
      <c r="J384" s="4"/>
      <c r="K384" s="107">
        <f t="shared" si="29"/>
        <v>-3.7037037037037033</v>
      </c>
      <c r="L384" s="107"/>
      <c r="M384" s="107"/>
      <c r="N384" s="4"/>
      <c r="O384" s="117">
        <v>4</v>
      </c>
      <c r="P384" s="117"/>
      <c r="Q384" s="117"/>
      <c r="R384" s="117"/>
      <c r="S384" s="19"/>
      <c r="T384" s="117">
        <v>22</v>
      </c>
      <c r="U384" s="117"/>
      <c r="V384" s="117"/>
      <c r="W384" s="117"/>
      <c r="X384" s="4"/>
      <c r="Y384" s="117">
        <v>26</v>
      </c>
      <c r="Z384" s="117"/>
      <c r="AA384" s="117"/>
      <c r="AB384" s="117"/>
      <c r="AC384" s="4"/>
      <c r="AD384" s="107">
        <f t="shared" si="28"/>
        <v>-3.7037037037037033</v>
      </c>
      <c r="AE384" s="107"/>
      <c r="AF384" s="107"/>
      <c r="AG384" s="5"/>
    </row>
    <row r="385" spans="1:33" ht="13.5">
      <c r="A385" s="110" t="s">
        <v>293</v>
      </c>
      <c r="B385" s="111"/>
      <c r="C385" s="111"/>
      <c r="D385" s="111"/>
      <c r="E385" s="96"/>
      <c r="F385" s="97">
        <f t="shared" si="27"/>
        <v>17</v>
      </c>
      <c r="G385" s="108"/>
      <c r="H385" s="108"/>
      <c r="I385" s="108"/>
      <c r="J385" s="11"/>
      <c r="K385" s="109">
        <f t="shared" si="29"/>
        <v>-10.526315789473683</v>
      </c>
      <c r="L385" s="109"/>
      <c r="M385" s="109"/>
      <c r="N385" s="11"/>
      <c r="O385" s="108">
        <v>3</v>
      </c>
      <c r="P385" s="108"/>
      <c r="Q385" s="108"/>
      <c r="R385" s="108"/>
      <c r="S385" s="16"/>
      <c r="T385" s="108">
        <v>14</v>
      </c>
      <c r="U385" s="108"/>
      <c r="V385" s="108"/>
      <c r="W385" s="108"/>
      <c r="X385" s="11"/>
      <c r="Y385" s="108">
        <v>17</v>
      </c>
      <c r="Z385" s="108"/>
      <c r="AA385" s="108"/>
      <c r="AB385" s="108"/>
      <c r="AC385" s="11"/>
      <c r="AD385" s="109">
        <f t="shared" si="28"/>
        <v>-10.526315789473683</v>
      </c>
      <c r="AE385" s="109"/>
      <c r="AF385" s="109"/>
      <c r="AG385" s="10"/>
    </row>
    <row r="386" spans="1:33" ht="13.5">
      <c r="A386" s="37"/>
      <c r="B386" s="37"/>
      <c r="C386" s="37"/>
      <c r="D386" s="37"/>
      <c r="E386" s="37"/>
      <c r="F386" s="6"/>
      <c r="G386" s="6"/>
      <c r="H386" s="6"/>
      <c r="I386" s="6"/>
      <c r="J386" s="4"/>
      <c r="K386" s="12"/>
      <c r="L386" s="12"/>
      <c r="M386" s="12"/>
      <c r="N386" s="4"/>
      <c r="O386" s="6"/>
      <c r="P386" s="6"/>
      <c r="Q386" s="6"/>
      <c r="R386" s="6"/>
      <c r="S386" s="19"/>
      <c r="T386" s="6"/>
      <c r="U386" s="6"/>
      <c r="V386" s="6"/>
      <c r="W386" s="6"/>
      <c r="X386" s="106" t="s">
        <v>237</v>
      </c>
      <c r="Y386" s="106"/>
      <c r="Z386" s="106"/>
      <c r="AA386" s="106"/>
      <c r="AB386" s="106"/>
      <c r="AC386" s="106"/>
      <c r="AD386" s="106"/>
      <c r="AE386" s="106"/>
      <c r="AF386" s="106"/>
      <c r="AG386" s="106"/>
    </row>
    <row r="387" spans="1:33" ht="13.5">
      <c r="A387" s="37"/>
      <c r="B387" s="37"/>
      <c r="C387" s="37"/>
      <c r="D387" s="37"/>
      <c r="E387" s="37"/>
      <c r="F387" s="6"/>
      <c r="G387" s="6"/>
      <c r="H387" s="6"/>
      <c r="I387" s="6"/>
      <c r="J387" s="4"/>
      <c r="K387" s="12"/>
      <c r="L387" s="12"/>
      <c r="M387" s="12"/>
      <c r="N387" s="4"/>
      <c r="O387" s="6"/>
      <c r="P387" s="6"/>
      <c r="Q387" s="6"/>
      <c r="R387" s="6"/>
      <c r="S387" s="19"/>
      <c r="T387" s="6"/>
      <c r="U387" s="6"/>
      <c r="V387" s="6"/>
      <c r="W387" s="6"/>
      <c r="X387" s="52"/>
      <c r="Y387" s="52"/>
      <c r="Z387" s="52"/>
      <c r="AA387" s="52"/>
      <c r="AB387" s="52"/>
      <c r="AC387" s="52"/>
      <c r="AD387" s="52"/>
      <c r="AE387" s="52"/>
      <c r="AF387" s="52"/>
      <c r="AG387" s="52"/>
    </row>
    <row r="388" spans="1:33" ht="13.5">
      <c r="A388" s="37"/>
      <c r="B388" s="37"/>
      <c r="C388" s="37"/>
      <c r="D388" s="37"/>
      <c r="E388" s="37"/>
      <c r="F388" s="6"/>
      <c r="G388" s="6"/>
      <c r="H388" s="6"/>
      <c r="I388" s="6"/>
      <c r="J388" s="4"/>
      <c r="K388" s="12"/>
      <c r="L388" s="12"/>
      <c r="M388" s="12"/>
      <c r="N388" s="4"/>
      <c r="O388" s="6"/>
      <c r="P388" s="6"/>
      <c r="Q388" s="6"/>
      <c r="R388" s="6"/>
      <c r="S388" s="19"/>
      <c r="T388" s="6"/>
      <c r="U388" s="6"/>
      <c r="V388" s="6"/>
      <c r="W388" s="6"/>
      <c r="X388" s="52"/>
      <c r="Y388" s="52"/>
      <c r="Z388" s="52"/>
      <c r="AA388" s="52"/>
      <c r="AB388" s="52"/>
      <c r="AC388" s="52"/>
      <c r="AD388" s="52"/>
      <c r="AE388" s="52"/>
      <c r="AF388" s="52"/>
      <c r="AG388" s="52"/>
    </row>
    <row r="389" spans="24:33" ht="13.5">
      <c r="X389" s="55"/>
      <c r="Y389" s="55"/>
      <c r="Z389" s="55"/>
      <c r="AA389" s="55"/>
      <c r="AB389" s="55"/>
      <c r="AC389" s="55"/>
      <c r="AD389" s="55"/>
      <c r="AE389" s="55"/>
      <c r="AF389" s="55"/>
      <c r="AG389" s="55"/>
    </row>
    <row r="390" spans="1:12" ht="14.25">
      <c r="A390" s="68" t="s">
        <v>101</v>
      </c>
      <c r="B390" s="88"/>
      <c r="C390" s="88"/>
      <c r="D390" s="88"/>
      <c r="E390" s="88"/>
      <c r="F390" s="88"/>
      <c r="G390" s="88"/>
      <c r="H390" s="88"/>
      <c r="I390" s="88"/>
      <c r="J390" s="88"/>
      <c r="K390" s="88"/>
      <c r="L390" s="88"/>
    </row>
    <row r="391" spans="2:33" ht="13.5">
      <c r="B391" s="23" t="s">
        <v>92</v>
      </c>
      <c r="AC391" s="184" t="s">
        <v>381</v>
      </c>
      <c r="AD391" s="184"/>
      <c r="AE391" s="184"/>
      <c r="AF391" s="184"/>
      <c r="AG391" s="184"/>
    </row>
    <row r="392" spans="1:33" ht="13.5">
      <c r="A392" s="153" t="s">
        <v>137</v>
      </c>
      <c r="B392" s="154"/>
      <c r="C392" s="154"/>
      <c r="D392" s="155"/>
      <c r="E392" s="153" t="s">
        <v>386</v>
      </c>
      <c r="F392" s="154"/>
      <c r="G392" s="154"/>
      <c r="H392" s="155"/>
      <c r="I392" s="153" t="s">
        <v>246</v>
      </c>
      <c r="J392" s="154"/>
      <c r="K392" s="154"/>
      <c r="L392" s="155"/>
      <c r="M392" s="153" t="s">
        <v>247</v>
      </c>
      <c r="N392" s="154"/>
      <c r="O392" s="154"/>
      <c r="P392" s="155"/>
      <c r="Q392" s="44"/>
      <c r="R392" s="153" t="s">
        <v>137</v>
      </c>
      <c r="S392" s="154"/>
      <c r="T392" s="154"/>
      <c r="U392" s="155"/>
      <c r="V392" s="153" t="s">
        <v>386</v>
      </c>
      <c r="W392" s="154"/>
      <c r="X392" s="154"/>
      <c r="Y392" s="155"/>
      <c r="Z392" s="153" t="s">
        <v>246</v>
      </c>
      <c r="AA392" s="154"/>
      <c r="AB392" s="154"/>
      <c r="AC392" s="155"/>
      <c r="AD392" s="153" t="s">
        <v>247</v>
      </c>
      <c r="AE392" s="154"/>
      <c r="AF392" s="154"/>
      <c r="AG392" s="155"/>
    </row>
    <row r="393" spans="1:33" ht="13.5">
      <c r="A393" s="139" t="s">
        <v>396</v>
      </c>
      <c r="B393" s="140"/>
      <c r="C393" s="140"/>
      <c r="D393" s="141"/>
      <c r="E393" s="102">
        <f>I393+M393</f>
        <v>60009</v>
      </c>
      <c r="F393" s="101"/>
      <c r="G393" s="101"/>
      <c r="H393" s="101"/>
      <c r="I393" s="101">
        <f>I394+I400+I406+I412+Z394+I436+I430+I424+I418+Z400+Z406+Z412+Z418+Z424+Z430+Z451+Z445+I451+I445+Z436</f>
        <v>29367</v>
      </c>
      <c r="J393" s="101"/>
      <c r="K393" s="101"/>
      <c r="L393" s="101"/>
      <c r="M393" s="101">
        <f>M394+M400+M406+M412+AD394+M436+M430+M424+M418+AD400+AD406+AD412+AD418+AD424+AD430+AD451+AD457+AD445+M451+M445+AD436</f>
        <v>30642</v>
      </c>
      <c r="N393" s="101"/>
      <c r="O393" s="101"/>
      <c r="P393" s="164"/>
      <c r="Q393" s="66"/>
      <c r="R393" s="157"/>
      <c r="S393" s="158"/>
      <c r="T393" s="158"/>
      <c r="U393" s="166"/>
      <c r="V393" s="157"/>
      <c r="W393" s="158"/>
      <c r="X393" s="158"/>
      <c r="Y393" s="158"/>
      <c r="Z393" s="158"/>
      <c r="AA393" s="158"/>
      <c r="AB393" s="158"/>
      <c r="AC393" s="158"/>
      <c r="AD393" s="158"/>
      <c r="AE393" s="158"/>
      <c r="AF393" s="158"/>
      <c r="AG393" s="166"/>
    </row>
    <row r="394" spans="1:33" ht="13.5">
      <c r="A394" s="138" t="s">
        <v>269</v>
      </c>
      <c r="B394" s="130"/>
      <c r="C394" s="130"/>
      <c r="D394" s="131"/>
      <c r="E394" s="146">
        <f>SUM(I394:P394)</f>
        <v>3151</v>
      </c>
      <c r="F394" s="117"/>
      <c r="G394" s="117"/>
      <c r="H394" s="117"/>
      <c r="I394" s="117">
        <f>SUM(I395:L399)</f>
        <v>1562</v>
      </c>
      <c r="J394" s="117"/>
      <c r="K394" s="117"/>
      <c r="L394" s="117"/>
      <c r="M394" s="117">
        <f>SUM(M395:P399)</f>
        <v>1589</v>
      </c>
      <c r="N394" s="117"/>
      <c r="O394" s="117"/>
      <c r="P394" s="165"/>
      <c r="Q394" s="44"/>
      <c r="R394" s="138" t="s">
        <v>15</v>
      </c>
      <c r="S394" s="130"/>
      <c r="T394" s="130"/>
      <c r="U394" s="131"/>
      <c r="V394" s="146">
        <f aca="true" t="shared" si="30" ref="V394:V405">Z394+AD394</f>
        <v>3568</v>
      </c>
      <c r="W394" s="117"/>
      <c r="X394" s="117"/>
      <c r="Y394" s="117"/>
      <c r="Z394" s="117">
        <f>SUM(Z395:AC399)</f>
        <v>1725</v>
      </c>
      <c r="AA394" s="117"/>
      <c r="AB394" s="117"/>
      <c r="AC394" s="117"/>
      <c r="AD394" s="117">
        <f>SUM(AD395:AG399)</f>
        <v>1843</v>
      </c>
      <c r="AE394" s="117"/>
      <c r="AF394" s="117"/>
      <c r="AG394" s="165"/>
    </row>
    <row r="395" spans="1:33" ht="13.5">
      <c r="A395" s="138">
        <v>0</v>
      </c>
      <c r="B395" s="130"/>
      <c r="C395" s="130"/>
      <c r="D395" s="131"/>
      <c r="E395" s="146">
        <f>SUM(I395:P395)</f>
        <v>576</v>
      </c>
      <c r="F395" s="117"/>
      <c r="G395" s="117"/>
      <c r="H395" s="117"/>
      <c r="I395" s="117">
        <f>'人口データ'!B3</f>
        <v>273</v>
      </c>
      <c r="J395" s="117"/>
      <c r="K395" s="117"/>
      <c r="L395" s="117"/>
      <c r="M395" s="117">
        <f>'人口データ'!F3</f>
        <v>303</v>
      </c>
      <c r="N395" s="117"/>
      <c r="O395" s="117"/>
      <c r="P395" s="165"/>
      <c r="Q395" s="44"/>
      <c r="R395" s="138">
        <v>40</v>
      </c>
      <c r="S395" s="130"/>
      <c r="T395" s="130"/>
      <c r="U395" s="131"/>
      <c r="V395" s="163">
        <f t="shared" si="30"/>
        <v>840</v>
      </c>
      <c r="W395" s="162"/>
      <c r="X395" s="162"/>
      <c r="Y395" s="162"/>
      <c r="Z395" s="162">
        <f>'人口データ'!B43</f>
        <v>408</v>
      </c>
      <c r="AA395" s="162"/>
      <c r="AB395" s="162"/>
      <c r="AC395" s="162"/>
      <c r="AD395" s="162">
        <f>'人口データ'!F43</f>
        <v>432</v>
      </c>
      <c r="AE395" s="162"/>
      <c r="AF395" s="162"/>
      <c r="AG395" s="167"/>
    </row>
    <row r="396" spans="1:33" ht="13.5">
      <c r="A396" s="138">
        <v>1</v>
      </c>
      <c r="B396" s="130"/>
      <c r="C396" s="130"/>
      <c r="D396" s="131"/>
      <c r="E396" s="146">
        <f aca="true" t="shared" si="31" ref="E396:E403">SUM(I396:P396)</f>
        <v>609</v>
      </c>
      <c r="F396" s="117"/>
      <c r="G396" s="117"/>
      <c r="H396" s="117"/>
      <c r="I396" s="117">
        <f>'人口データ'!B4</f>
        <v>305</v>
      </c>
      <c r="J396" s="117"/>
      <c r="K396" s="117"/>
      <c r="L396" s="117"/>
      <c r="M396" s="117">
        <f>'人口データ'!F4</f>
        <v>304</v>
      </c>
      <c r="N396" s="117"/>
      <c r="O396" s="117"/>
      <c r="P396" s="165"/>
      <c r="Q396" s="44"/>
      <c r="R396" s="138">
        <v>41</v>
      </c>
      <c r="S396" s="130"/>
      <c r="T396" s="130"/>
      <c r="U396" s="131"/>
      <c r="V396" s="163">
        <f t="shared" si="30"/>
        <v>718</v>
      </c>
      <c r="W396" s="162"/>
      <c r="X396" s="162"/>
      <c r="Y396" s="162"/>
      <c r="Z396" s="162">
        <f>'人口データ'!B44</f>
        <v>353</v>
      </c>
      <c r="AA396" s="162"/>
      <c r="AB396" s="162"/>
      <c r="AC396" s="162"/>
      <c r="AD396" s="162">
        <f>'人口データ'!F44</f>
        <v>365</v>
      </c>
      <c r="AE396" s="162"/>
      <c r="AF396" s="162"/>
      <c r="AG396" s="167"/>
    </row>
    <row r="397" spans="1:33" ht="13.5">
      <c r="A397" s="138">
        <v>2</v>
      </c>
      <c r="B397" s="130"/>
      <c r="C397" s="130"/>
      <c r="D397" s="131"/>
      <c r="E397" s="146">
        <f t="shared" si="31"/>
        <v>648</v>
      </c>
      <c r="F397" s="117"/>
      <c r="G397" s="117"/>
      <c r="H397" s="117"/>
      <c r="I397" s="117">
        <f>'人口データ'!B5</f>
        <v>324</v>
      </c>
      <c r="J397" s="117"/>
      <c r="K397" s="117"/>
      <c r="L397" s="117"/>
      <c r="M397" s="117">
        <f>'人口データ'!F5</f>
        <v>324</v>
      </c>
      <c r="N397" s="117"/>
      <c r="O397" s="117"/>
      <c r="P397" s="165"/>
      <c r="Q397" s="44"/>
      <c r="R397" s="138">
        <v>42</v>
      </c>
      <c r="S397" s="130"/>
      <c r="T397" s="130"/>
      <c r="U397" s="131"/>
      <c r="V397" s="163">
        <f t="shared" si="30"/>
        <v>709</v>
      </c>
      <c r="W397" s="162"/>
      <c r="X397" s="162"/>
      <c r="Y397" s="162"/>
      <c r="Z397" s="162">
        <f>'人口データ'!B45</f>
        <v>350</v>
      </c>
      <c r="AA397" s="162"/>
      <c r="AB397" s="162"/>
      <c r="AC397" s="162"/>
      <c r="AD397" s="162">
        <f>'人口データ'!F45</f>
        <v>359</v>
      </c>
      <c r="AE397" s="162"/>
      <c r="AF397" s="162"/>
      <c r="AG397" s="167"/>
    </row>
    <row r="398" spans="1:33" ht="13.5">
      <c r="A398" s="138">
        <v>3</v>
      </c>
      <c r="B398" s="130"/>
      <c r="C398" s="130"/>
      <c r="D398" s="131"/>
      <c r="E398" s="146">
        <f t="shared" si="31"/>
        <v>633</v>
      </c>
      <c r="F398" s="117"/>
      <c r="G398" s="117"/>
      <c r="H398" s="117"/>
      <c r="I398" s="117">
        <f>'人口データ'!B6</f>
        <v>323</v>
      </c>
      <c r="J398" s="117"/>
      <c r="K398" s="117"/>
      <c r="L398" s="117"/>
      <c r="M398" s="117">
        <f>'人口データ'!F6</f>
        <v>310</v>
      </c>
      <c r="N398" s="117"/>
      <c r="O398" s="117"/>
      <c r="P398" s="165"/>
      <c r="Q398" s="44"/>
      <c r="R398" s="138">
        <v>43</v>
      </c>
      <c r="S398" s="130"/>
      <c r="T398" s="130"/>
      <c r="U398" s="131"/>
      <c r="V398" s="163">
        <f t="shared" si="30"/>
        <v>652</v>
      </c>
      <c r="W398" s="162"/>
      <c r="X398" s="162"/>
      <c r="Y398" s="162"/>
      <c r="Z398" s="162">
        <f>'人口データ'!B46</f>
        <v>287</v>
      </c>
      <c r="AA398" s="162"/>
      <c r="AB398" s="162"/>
      <c r="AC398" s="162"/>
      <c r="AD398" s="162">
        <f>'人口データ'!F46</f>
        <v>365</v>
      </c>
      <c r="AE398" s="162"/>
      <c r="AF398" s="162"/>
      <c r="AG398" s="167"/>
    </row>
    <row r="399" spans="1:33" ht="13.5">
      <c r="A399" s="138">
        <v>4</v>
      </c>
      <c r="B399" s="130"/>
      <c r="C399" s="130"/>
      <c r="D399" s="131"/>
      <c r="E399" s="146">
        <f t="shared" si="31"/>
        <v>685</v>
      </c>
      <c r="F399" s="117"/>
      <c r="G399" s="117"/>
      <c r="H399" s="117"/>
      <c r="I399" s="117">
        <f>'人口データ'!B7</f>
        <v>337</v>
      </c>
      <c r="J399" s="117"/>
      <c r="K399" s="117"/>
      <c r="L399" s="117"/>
      <c r="M399" s="117">
        <f>'人口データ'!F7</f>
        <v>348</v>
      </c>
      <c r="N399" s="117"/>
      <c r="O399" s="117"/>
      <c r="P399" s="165"/>
      <c r="Q399" s="44"/>
      <c r="R399" s="138">
        <v>44</v>
      </c>
      <c r="S399" s="130"/>
      <c r="T399" s="130"/>
      <c r="U399" s="131"/>
      <c r="V399" s="163">
        <f t="shared" si="30"/>
        <v>649</v>
      </c>
      <c r="W399" s="162"/>
      <c r="X399" s="162"/>
      <c r="Y399" s="162"/>
      <c r="Z399" s="162">
        <f>'人口データ'!B47</f>
        <v>327</v>
      </c>
      <c r="AA399" s="162"/>
      <c r="AB399" s="162"/>
      <c r="AC399" s="162"/>
      <c r="AD399" s="162">
        <f>'人口データ'!F47</f>
        <v>322</v>
      </c>
      <c r="AE399" s="162"/>
      <c r="AF399" s="162"/>
      <c r="AG399" s="167"/>
    </row>
    <row r="400" spans="1:33" ht="13.5">
      <c r="A400" s="138" t="s">
        <v>363</v>
      </c>
      <c r="B400" s="130"/>
      <c r="C400" s="130"/>
      <c r="D400" s="131"/>
      <c r="E400" s="146">
        <f t="shared" si="31"/>
        <v>3174</v>
      </c>
      <c r="F400" s="117"/>
      <c r="G400" s="117"/>
      <c r="H400" s="117"/>
      <c r="I400" s="117">
        <f>I401+I402+I403+I404+I405</f>
        <v>1625</v>
      </c>
      <c r="J400" s="117"/>
      <c r="K400" s="117"/>
      <c r="L400" s="117"/>
      <c r="M400" s="117">
        <f>M401+M402+M403+M404+M405</f>
        <v>1549</v>
      </c>
      <c r="N400" s="117"/>
      <c r="O400" s="117"/>
      <c r="P400" s="165"/>
      <c r="Q400" s="44"/>
      <c r="R400" s="138" t="s">
        <v>16</v>
      </c>
      <c r="S400" s="130"/>
      <c r="T400" s="130"/>
      <c r="U400" s="131"/>
      <c r="V400" s="146">
        <f t="shared" si="30"/>
        <v>3177</v>
      </c>
      <c r="W400" s="117"/>
      <c r="X400" s="117"/>
      <c r="Y400" s="117"/>
      <c r="Z400" s="117">
        <f>SUM(Z401:AC405)</f>
        <v>1564</v>
      </c>
      <c r="AA400" s="117"/>
      <c r="AB400" s="117"/>
      <c r="AC400" s="117"/>
      <c r="AD400" s="117">
        <f>SUM(AD401:AG405)</f>
        <v>1613</v>
      </c>
      <c r="AE400" s="117"/>
      <c r="AF400" s="117"/>
      <c r="AG400" s="165"/>
    </row>
    <row r="401" spans="1:33" ht="13.5">
      <c r="A401" s="138">
        <v>5</v>
      </c>
      <c r="B401" s="130"/>
      <c r="C401" s="130"/>
      <c r="D401" s="131"/>
      <c r="E401" s="146">
        <f t="shared" si="31"/>
        <v>598</v>
      </c>
      <c r="F401" s="117"/>
      <c r="G401" s="117"/>
      <c r="H401" s="117"/>
      <c r="I401" s="117">
        <f>'人口データ'!B8</f>
        <v>293</v>
      </c>
      <c r="J401" s="117"/>
      <c r="K401" s="117"/>
      <c r="L401" s="117"/>
      <c r="M401" s="117">
        <f>'人口データ'!F8</f>
        <v>305</v>
      </c>
      <c r="N401" s="117"/>
      <c r="O401" s="117"/>
      <c r="P401" s="165"/>
      <c r="Q401" s="44"/>
      <c r="R401" s="138">
        <v>45</v>
      </c>
      <c r="S401" s="130"/>
      <c r="T401" s="130"/>
      <c r="U401" s="131"/>
      <c r="V401" s="163">
        <f t="shared" si="30"/>
        <v>627</v>
      </c>
      <c r="W401" s="162"/>
      <c r="X401" s="162"/>
      <c r="Y401" s="162"/>
      <c r="Z401" s="162">
        <f>'人口データ'!B48</f>
        <v>323</v>
      </c>
      <c r="AA401" s="162"/>
      <c r="AB401" s="162"/>
      <c r="AC401" s="162"/>
      <c r="AD401" s="162">
        <f>'人口データ'!F48</f>
        <v>304</v>
      </c>
      <c r="AE401" s="162"/>
      <c r="AF401" s="162"/>
      <c r="AG401" s="167"/>
    </row>
    <row r="402" spans="1:33" ht="13.5">
      <c r="A402" s="138">
        <v>6</v>
      </c>
      <c r="B402" s="130"/>
      <c r="C402" s="130"/>
      <c r="D402" s="131"/>
      <c r="E402" s="146">
        <f t="shared" si="31"/>
        <v>695</v>
      </c>
      <c r="F402" s="117"/>
      <c r="G402" s="117"/>
      <c r="H402" s="117"/>
      <c r="I402" s="117">
        <f>'人口データ'!B9</f>
        <v>350</v>
      </c>
      <c r="J402" s="117"/>
      <c r="K402" s="117"/>
      <c r="L402" s="117"/>
      <c r="M402" s="117">
        <f>'人口データ'!F9</f>
        <v>345</v>
      </c>
      <c r="N402" s="117"/>
      <c r="O402" s="117"/>
      <c r="P402" s="165"/>
      <c r="Q402" s="44"/>
      <c r="R402" s="138">
        <v>46</v>
      </c>
      <c r="S402" s="130"/>
      <c r="T402" s="130"/>
      <c r="U402" s="131"/>
      <c r="V402" s="163">
        <f t="shared" si="30"/>
        <v>671</v>
      </c>
      <c r="W402" s="162"/>
      <c r="X402" s="162"/>
      <c r="Y402" s="162"/>
      <c r="Z402" s="162">
        <f>'人口データ'!B49</f>
        <v>327</v>
      </c>
      <c r="AA402" s="162"/>
      <c r="AB402" s="162"/>
      <c r="AC402" s="162"/>
      <c r="AD402" s="162">
        <f>'人口データ'!F49</f>
        <v>344</v>
      </c>
      <c r="AE402" s="162"/>
      <c r="AF402" s="162"/>
      <c r="AG402" s="167"/>
    </row>
    <row r="403" spans="1:33" ht="13.5">
      <c r="A403" s="138">
        <v>7</v>
      </c>
      <c r="B403" s="130"/>
      <c r="C403" s="130"/>
      <c r="D403" s="131"/>
      <c r="E403" s="146">
        <f t="shared" si="31"/>
        <v>649</v>
      </c>
      <c r="F403" s="117"/>
      <c r="G403" s="117"/>
      <c r="H403" s="117"/>
      <c r="I403" s="117">
        <f>'人口データ'!B10</f>
        <v>331</v>
      </c>
      <c r="J403" s="117"/>
      <c r="K403" s="117"/>
      <c r="L403" s="117"/>
      <c r="M403" s="117">
        <f>'人口データ'!F10</f>
        <v>318</v>
      </c>
      <c r="N403" s="117"/>
      <c r="O403" s="117"/>
      <c r="P403" s="165"/>
      <c r="Q403" s="44"/>
      <c r="R403" s="138">
        <v>47</v>
      </c>
      <c r="S403" s="130"/>
      <c r="T403" s="130"/>
      <c r="U403" s="131"/>
      <c r="V403" s="163">
        <f t="shared" si="30"/>
        <v>644</v>
      </c>
      <c r="W403" s="162"/>
      <c r="X403" s="162"/>
      <c r="Y403" s="162"/>
      <c r="Z403" s="162">
        <f>'人口データ'!B50</f>
        <v>303</v>
      </c>
      <c r="AA403" s="162"/>
      <c r="AB403" s="162"/>
      <c r="AC403" s="162"/>
      <c r="AD403" s="162">
        <f>'人口データ'!F50</f>
        <v>341</v>
      </c>
      <c r="AE403" s="162"/>
      <c r="AF403" s="162"/>
      <c r="AG403" s="167"/>
    </row>
    <row r="404" spans="1:33" ht="13.5">
      <c r="A404" s="138">
        <v>8</v>
      </c>
      <c r="B404" s="130"/>
      <c r="C404" s="130"/>
      <c r="D404" s="131"/>
      <c r="E404" s="146">
        <f>SUM(I404:P404)</f>
        <v>626</v>
      </c>
      <c r="F404" s="117"/>
      <c r="G404" s="117"/>
      <c r="H404" s="117"/>
      <c r="I404" s="117">
        <f>'人口データ'!B11</f>
        <v>338</v>
      </c>
      <c r="J404" s="117"/>
      <c r="K404" s="117"/>
      <c r="L404" s="117"/>
      <c r="M404" s="117">
        <f>'人口データ'!F11</f>
        <v>288</v>
      </c>
      <c r="N404" s="117"/>
      <c r="O404" s="117"/>
      <c r="P404" s="165"/>
      <c r="Q404" s="44"/>
      <c r="R404" s="138">
        <v>48</v>
      </c>
      <c r="S404" s="130"/>
      <c r="T404" s="130"/>
      <c r="U404" s="131"/>
      <c r="V404" s="163">
        <f t="shared" si="30"/>
        <v>628</v>
      </c>
      <c r="W404" s="162"/>
      <c r="X404" s="162"/>
      <c r="Y404" s="162"/>
      <c r="Z404" s="162">
        <f>'人口データ'!B51</f>
        <v>312</v>
      </c>
      <c r="AA404" s="162"/>
      <c r="AB404" s="162"/>
      <c r="AC404" s="162"/>
      <c r="AD404" s="162">
        <f>'人口データ'!F51</f>
        <v>316</v>
      </c>
      <c r="AE404" s="162"/>
      <c r="AF404" s="162"/>
      <c r="AG404" s="167"/>
    </row>
    <row r="405" spans="1:33" ht="13.5">
      <c r="A405" s="138">
        <v>9</v>
      </c>
      <c r="B405" s="130"/>
      <c r="C405" s="130"/>
      <c r="D405" s="131"/>
      <c r="E405" s="146">
        <f>SUM(I405:P405)</f>
        <v>606</v>
      </c>
      <c r="F405" s="117"/>
      <c r="G405" s="117"/>
      <c r="H405" s="117"/>
      <c r="I405" s="117">
        <f>'人口データ'!B12</f>
        <v>313</v>
      </c>
      <c r="J405" s="117"/>
      <c r="K405" s="117"/>
      <c r="L405" s="117"/>
      <c r="M405" s="117">
        <f>'人口データ'!F12</f>
        <v>293</v>
      </c>
      <c r="N405" s="117"/>
      <c r="O405" s="117"/>
      <c r="P405" s="165"/>
      <c r="Q405" s="1"/>
      <c r="R405" s="138">
        <v>49</v>
      </c>
      <c r="S405" s="130"/>
      <c r="T405" s="130"/>
      <c r="U405" s="131"/>
      <c r="V405" s="163">
        <f t="shared" si="30"/>
        <v>607</v>
      </c>
      <c r="W405" s="162"/>
      <c r="X405" s="162"/>
      <c r="Y405" s="162"/>
      <c r="Z405" s="162">
        <f>'人口データ'!B52</f>
        <v>299</v>
      </c>
      <c r="AA405" s="162"/>
      <c r="AB405" s="162"/>
      <c r="AC405" s="162"/>
      <c r="AD405" s="162">
        <f>'人口データ'!F52</f>
        <v>308</v>
      </c>
      <c r="AE405" s="162"/>
      <c r="AF405" s="162"/>
      <c r="AG405" s="167"/>
    </row>
    <row r="406" spans="1:33" ht="13.5">
      <c r="A406" s="138" t="s">
        <v>311</v>
      </c>
      <c r="B406" s="130"/>
      <c r="C406" s="130"/>
      <c r="D406" s="131"/>
      <c r="E406" s="146">
        <f aca="true" t="shared" si="32" ref="E406:E423">I406+M406</f>
        <v>2856</v>
      </c>
      <c r="F406" s="117"/>
      <c r="G406" s="117"/>
      <c r="H406" s="117"/>
      <c r="I406" s="117">
        <f>I407+I408+I409+I410+I411</f>
        <v>1442</v>
      </c>
      <c r="J406" s="117"/>
      <c r="K406" s="117"/>
      <c r="L406" s="117"/>
      <c r="M406" s="117">
        <f>M407+M408+M409+M410+M411</f>
        <v>1414</v>
      </c>
      <c r="N406" s="117"/>
      <c r="O406" s="117"/>
      <c r="P406" s="165"/>
      <c r="Q406" s="1"/>
      <c r="R406" s="138" t="s">
        <v>2</v>
      </c>
      <c r="S406" s="130"/>
      <c r="T406" s="130"/>
      <c r="U406" s="131"/>
      <c r="V406" s="163">
        <f>SUM(Z406:AG406)</f>
        <v>4081</v>
      </c>
      <c r="W406" s="162"/>
      <c r="X406" s="162"/>
      <c r="Y406" s="162"/>
      <c r="Z406" s="162">
        <f>SUM(Z407:AC411)</f>
        <v>1861</v>
      </c>
      <c r="AA406" s="162"/>
      <c r="AB406" s="162"/>
      <c r="AC406" s="162"/>
      <c r="AD406" s="162">
        <f>SUM(AD407:AG411)</f>
        <v>2220</v>
      </c>
      <c r="AE406" s="162"/>
      <c r="AF406" s="162"/>
      <c r="AG406" s="167"/>
    </row>
    <row r="407" spans="1:33" ht="13.5">
      <c r="A407" s="138">
        <v>10</v>
      </c>
      <c r="B407" s="130"/>
      <c r="C407" s="130"/>
      <c r="D407" s="131"/>
      <c r="E407" s="146">
        <f t="shared" si="32"/>
        <v>576</v>
      </c>
      <c r="F407" s="117"/>
      <c r="G407" s="117"/>
      <c r="H407" s="117"/>
      <c r="I407" s="117">
        <f>'人口データ'!B13</f>
        <v>285</v>
      </c>
      <c r="J407" s="117"/>
      <c r="K407" s="117"/>
      <c r="L407" s="117"/>
      <c r="M407" s="117">
        <f>'人口データ'!F13</f>
        <v>291</v>
      </c>
      <c r="N407" s="117"/>
      <c r="O407" s="117"/>
      <c r="P407" s="165"/>
      <c r="Q407" s="1"/>
      <c r="R407" s="138">
        <v>50</v>
      </c>
      <c r="S407" s="130"/>
      <c r="T407" s="130"/>
      <c r="U407" s="131"/>
      <c r="V407" s="163">
        <f>Z407+AD407</f>
        <v>711</v>
      </c>
      <c r="W407" s="162"/>
      <c r="X407" s="162"/>
      <c r="Y407" s="162"/>
      <c r="Z407" s="162">
        <f>'人口データ'!B53</f>
        <v>322</v>
      </c>
      <c r="AA407" s="162"/>
      <c r="AB407" s="162"/>
      <c r="AC407" s="162"/>
      <c r="AD407" s="162">
        <f>'人口データ'!F53</f>
        <v>389</v>
      </c>
      <c r="AE407" s="162"/>
      <c r="AF407" s="162"/>
      <c r="AG407" s="167"/>
    </row>
    <row r="408" spans="1:33" ht="13.5">
      <c r="A408" s="138">
        <v>11</v>
      </c>
      <c r="B408" s="130"/>
      <c r="C408" s="130"/>
      <c r="D408" s="131"/>
      <c r="E408" s="146">
        <f t="shared" si="32"/>
        <v>570</v>
      </c>
      <c r="F408" s="117"/>
      <c r="G408" s="117"/>
      <c r="H408" s="117"/>
      <c r="I408" s="117">
        <f>'人口データ'!B14</f>
        <v>262</v>
      </c>
      <c r="J408" s="117"/>
      <c r="K408" s="117"/>
      <c r="L408" s="117"/>
      <c r="M408" s="117">
        <f>'人口データ'!F14</f>
        <v>308</v>
      </c>
      <c r="N408" s="117"/>
      <c r="O408" s="117"/>
      <c r="P408" s="165"/>
      <c r="Q408" s="1"/>
      <c r="R408" s="138">
        <v>51</v>
      </c>
      <c r="S408" s="130"/>
      <c r="T408" s="130"/>
      <c r="U408" s="131"/>
      <c r="V408" s="163">
        <f>Z408+AD408</f>
        <v>712</v>
      </c>
      <c r="W408" s="162"/>
      <c r="X408" s="162"/>
      <c r="Y408" s="162"/>
      <c r="Z408" s="162">
        <f>'人口データ'!B54</f>
        <v>326</v>
      </c>
      <c r="AA408" s="162"/>
      <c r="AB408" s="162"/>
      <c r="AC408" s="162"/>
      <c r="AD408" s="162">
        <f>'人口データ'!F54</f>
        <v>386</v>
      </c>
      <c r="AE408" s="162"/>
      <c r="AF408" s="162"/>
      <c r="AG408" s="167"/>
    </row>
    <row r="409" spans="1:33" ht="13.5">
      <c r="A409" s="138">
        <v>12</v>
      </c>
      <c r="B409" s="130"/>
      <c r="C409" s="130"/>
      <c r="D409" s="131"/>
      <c r="E409" s="146">
        <f t="shared" si="32"/>
        <v>563</v>
      </c>
      <c r="F409" s="117"/>
      <c r="G409" s="117"/>
      <c r="H409" s="117"/>
      <c r="I409" s="117">
        <f>'人口データ'!B15</f>
        <v>291</v>
      </c>
      <c r="J409" s="117"/>
      <c r="K409" s="117"/>
      <c r="L409" s="117"/>
      <c r="M409" s="117">
        <f>'人口データ'!F15</f>
        <v>272</v>
      </c>
      <c r="N409" s="117"/>
      <c r="O409" s="117"/>
      <c r="P409" s="165"/>
      <c r="Q409" s="1"/>
      <c r="R409" s="138">
        <v>52</v>
      </c>
      <c r="S409" s="130"/>
      <c r="T409" s="130"/>
      <c r="U409" s="131"/>
      <c r="V409" s="163">
        <f>Z409+AD409</f>
        <v>778</v>
      </c>
      <c r="W409" s="162"/>
      <c r="X409" s="162"/>
      <c r="Y409" s="162"/>
      <c r="Z409" s="162">
        <f>'人口データ'!B55</f>
        <v>333</v>
      </c>
      <c r="AA409" s="162"/>
      <c r="AB409" s="162"/>
      <c r="AC409" s="162"/>
      <c r="AD409" s="162">
        <f>'人口データ'!F55</f>
        <v>445</v>
      </c>
      <c r="AE409" s="162"/>
      <c r="AF409" s="162"/>
      <c r="AG409" s="167"/>
    </row>
    <row r="410" spans="1:33" ht="13.5">
      <c r="A410" s="138">
        <v>13</v>
      </c>
      <c r="B410" s="130"/>
      <c r="C410" s="130"/>
      <c r="D410" s="131"/>
      <c r="E410" s="146">
        <f t="shared" si="32"/>
        <v>594</v>
      </c>
      <c r="F410" s="117"/>
      <c r="G410" s="117"/>
      <c r="H410" s="117"/>
      <c r="I410" s="117">
        <f>'人口データ'!B16</f>
        <v>324</v>
      </c>
      <c r="J410" s="117"/>
      <c r="K410" s="117"/>
      <c r="L410" s="117"/>
      <c r="M410" s="117">
        <f>'人口データ'!F16</f>
        <v>270</v>
      </c>
      <c r="N410" s="117"/>
      <c r="O410" s="117"/>
      <c r="P410" s="165"/>
      <c r="Q410" s="1"/>
      <c r="R410" s="138">
        <v>53</v>
      </c>
      <c r="S410" s="130"/>
      <c r="T410" s="130"/>
      <c r="U410" s="131"/>
      <c r="V410" s="163">
        <f>Z410+AD410</f>
        <v>927</v>
      </c>
      <c r="W410" s="162"/>
      <c r="X410" s="162"/>
      <c r="Y410" s="162"/>
      <c r="Z410" s="162">
        <f>'人口データ'!B56</f>
        <v>446</v>
      </c>
      <c r="AA410" s="162"/>
      <c r="AB410" s="162"/>
      <c r="AC410" s="162"/>
      <c r="AD410" s="162">
        <f>'人口データ'!F56</f>
        <v>481</v>
      </c>
      <c r="AE410" s="162"/>
      <c r="AF410" s="162"/>
      <c r="AG410" s="167"/>
    </row>
    <row r="411" spans="1:33" ht="13.5">
      <c r="A411" s="138">
        <v>14</v>
      </c>
      <c r="B411" s="130"/>
      <c r="C411" s="130"/>
      <c r="D411" s="131"/>
      <c r="E411" s="146">
        <f t="shared" si="32"/>
        <v>553</v>
      </c>
      <c r="F411" s="117"/>
      <c r="G411" s="117"/>
      <c r="H411" s="117"/>
      <c r="I411" s="117">
        <f>'人口データ'!B17</f>
        <v>280</v>
      </c>
      <c r="J411" s="117"/>
      <c r="K411" s="117"/>
      <c r="L411" s="117"/>
      <c r="M411" s="117">
        <f>'人口データ'!F17</f>
        <v>273</v>
      </c>
      <c r="N411" s="117"/>
      <c r="O411" s="117"/>
      <c r="P411" s="165"/>
      <c r="Q411" s="1"/>
      <c r="R411" s="138">
        <v>54</v>
      </c>
      <c r="S411" s="130"/>
      <c r="T411" s="130"/>
      <c r="U411" s="131"/>
      <c r="V411" s="163">
        <f>Z411+AD411</f>
        <v>953</v>
      </c>
      <c r="W411" s="162"/>
      <c r="X411" s="162"/>
      <c r="Y411" s="162"/>
      <c r="Z411" s="162">
        <f>'人口データ'!B57</f>
        <v>434</v>
      </c>
      <c r="AA411" s="162"/>
      <c r="AB411" s="162"/>
      <c r="AC411" s="162"/>
      <c r="AD411" s="162">
        <f>'人口データ'!F57</f>
        <v>519</v>
      </c>
      <c r="AE411" s="162"/>
      <c r="AF411" s="162"/>
      <c r="AG411" s="167"/>
    </row>
    <row r="412" spans="1:33" ht="13.5">
      <c r="A412" s="138" t="s">
        <v>1</v>
      </c>
      <c r="B412" s="130"/>
      <c r="C412" s="130"/>
      <c r="D412" s="131"/>
      <c r="E412" s="146">
        <f>I412+M412</f>
        <v>3346</v>
      </c>
      <c r="F412" s="117"/>
      <c r="G412" s="117"/>
      <c r="H412" s="117"/>
      <c r="I412" s="117">
        <f>SUM(I413:L417)</f>
        <v>1751</v>
      </c>
      <c r="J412" s="117"/>
      <c r="K412" s="117"/>
      <c r="L412" s="117"/>
      <c r="M412" s="117">
        <f>SUM(M413:P417)</f>
        <v>1595</v>
      </c>
      <c r="N412" s="117"/>
      <c r="O412" s="117"/>
      <c r="P412" s="165"/>
      <c r="Q412" s="1"/>
      <c r="R412" s="138" t="s">
        <v>142</v>
      </c>
      <c r="S412" s="130"/>
      <c r="T412" s="130"/>
      <c r="U412" s="131"/>
      <c r="V412" s="163">
        <f>SUM(Z412:AG412)</f>
        <v>5361</v>
      </c>
      <c r="W412" s="162"/>
      <c r="X412" s="162"/>
      <c r="Y412" s="162"/>
      <c r="Z412" s="162">
        <f>SUM(Z413:AC417)</f>
        <v>2559</v>
      </c>
      <c r="AA412" s="162"/>
      <c r="AB412" s="162"/>
      <c r="AC412" s="162"/>
      <c r="AD412" s="162">
        <f>SUM(AD413:AG417)</f>
        <v>2802</v>
      </c>
      <c r="AE412" s="162"/>
      <c r="AF412" s="162"/>
      <c r="AG412" s="167"/>
    </row>
    <row r="413" spans="1:33" ht="13.5">
      <c r="A413" s="138">
        <v>15</v>
      </c>
      <c r="B413" s="130"/>
      <c r="C413" s="130"/>
      <c r="D413" s="131"/>
      <c r="E413" s="146">
        <f t="shared" si="32"/>
        <v>563</v>
      </c>
      <c r="F413" s="117"/>
      <c r="G413" s="117"/>
      <c r="H413" s="117"/>
      <c r="I413" s="117">
        <f>'人口データ'!B18</f>
        <v>286</v>
      </c>
      <c r="J413" s="117"/>
      <c r="K413" s="117"/>
      <c r="L413" s="117"/>
      <c r="M413" s="117">
        <f>'人口データ'!F18</f>
        <v>277</v>
      </c>
      <c r="N413" s="117"/>
      <c r="O413" s="117"/>
      <c r="P413" s="165"/>
      <c r="Q413" s="1"/>
      <c r="R413" s="138">
        <v>55</v>
      </c>
      <c r="S413" s="130"/>
      <c r="T413" s="130"/>
      <c r="U413" s="131"/>
      <c r="V413" s="163">
        <f>Z413+AD413</f>
        <v>1171</v>
      </c>
      <c r="W413" s="162"/>
      <c r="X413" s="162"/>
      <c r="Y413" s="162"/>
      <c r="Z413" s="162">
        <f>'人口データ'!B58</f>
        <v>562</v>
      </c>
      <c r="AA413" s="162"/>
      <c r="AB413" s="162"/>
      <c r="AC413" s="162"/>
      <c r="AD413" s="162">
        <f>'人口データ'!F58</f>
        <v>609</v>
      </c>
      <c r="AE413" s="162"/>
      <c r="AF413" s="162"/>
      <c r="AG413" s="167"/>
    </row>
    <row r="414" spans="1:33" ht="13.5">
      <c r="A414" s="138">
        <v>16</v>
      </c>
      <c r="B414" s="130"/>
      <c r="C414" s="130"/>
      <c r="D414" s="131"/>
      <c r="E414" s="146">
        <f t="shared" si="32"/>
        <v>633</v>
      </c>
      <c r="F414" s="117"/>
      <c r="G414" s="117"/>
      <c r="H414" s="117"/>
      <c r="I414" s="117">
        <f>'人口データ'!B19</f>
        <v>336</v>
      </c>
      <c r="J414" s="117"/>
      <c r="K414" s="117"/>
      <c r="L414" s="117"/>
      <c r="M414" s="117">
        <f>'人口データ'!F19</f>
        <v>297</v>
      </c>
      <c r="N414" s="117"/>
      <c r="O414" s="117"/>
      <c r="P414" s="165"/>
      <c r="Q414" s="1"/>
      <c r="R414" s="138">
        <v>56</v>
      </c>
      <c r="S414" s="130"/>
      <c r="T414" s="130"/>
      <c r="U414" s="131"/>
      <c r="V414" s="163">
        <f>Z414+AD414</f>
        <v>1256</v>
      </c>
      <c r="W414" s="162"/>
      <c r="X414" s="162"/>
      <c r="Y414" s="162"/>
      <c r="Z414" s="162">
        <f>'人口データ'!B59</f>
        <v>575</v>
      </c>
      <c r="AA414" s="162"/>
      <c r="AB414" s="162"/>
      <c r="AC414" s="162"/>
      <c r="AD414" s="162">
        <f>'人口データ'!F59</f>
        <v>681</v>
      </c>
      <c r="AE414" s="162"/>
      <c r="AF414" s="162"/>
      <c r="AG414" s="167"/>
    </row>
    <row r="415" spans="1:33" ht="13.5">
      <c r="A415" s="138">
        <v>17</v>
      </c>
      <c r="B415" s="130"/>
      <c r="C415" s="130"/>
      <c r="D415" s="131"/>
      <c r="E415" s="146">
        <f t="shared" si="32"/>
        <v>622</v>
      </c>
      <c r="F415" s="117"/>
      <c r="G415" s="117"/>
      <c r="H415" s="117"/>
      <c r="I415" s="117">
        <f>'人口データ'!B20</f>
        <v>321</v>
      </c>
      <c r="J415" s="117"/>
      <c r="K415" s="117"/>
      <c r="L415" s="117"/>
      <c r="M415" s="117">
        <f>'人口データ'!F20</f>
        <v>301</v>
      </c>
      <c r="N415" s="117"/>
      <c r="O415" s="117"/>
      <c r="P415" s="165"/>
      <c r="Q415" s="1"/>
      <c r="R415" s="138">
        <v>57</v>
      </c>
      <c r="S415" s="130"/>
      <c r="T415" s="130"/>
      <c r="U415" s="131"/>
      <c r="V415" s="163">
        <f>Z415+AD415</f>
        <v>1230</v>
      </c>
      <c r="W415" s="162"/>
      <c r="X415" s="162"/>
      <c r="Y415" s="162"/>
      <c r="Z415" s="162">
        <f>'人口データ'!B60</f>
        <v>582</v>
      </c>
      <c r="AA415" s="162"/>
      <c r="AB415" s="162"/>
      <c r="AC415" s="162"/>
      <c r="AD415" s="162">
        <f>'人口データ'!F60</f>
        <v>648</v>
      </c>
      <c r="AE415" s="162"/>
      <c r="AF415" s="162"/>
      <c r="AG415" s="167"/>
    </row>
    <row r="416" spans="1:33" ht="13.5">
      <c r="A416" s="138">
        <v>18</v>
      </c>
      <c r="B416" s="130"/>
      <c r="C416" s="130"/>
      <c r="D416" s="131"/>
      <c r="E416" s="146">
        <f t="shared" si="32"/>
        <v>713</v>
      </c>
      <c r="F416" s="117"/>
      <c r="G416" s="117"/>
      <c r="H416" s="117"/>
      <c r="I416" s="117">
        <f>'人口データ'!B21</f>
        <v>370</v>
      </c>
      <c r="J416" s="117"/>
      <c r="K416" s="117"/>
      <c r="L416" s="117"/>
      <c r="M416" s="117">
        <f>'人口データ'!F21</f>
        <v>343</v>
      </c>
      <c r="N416" s="117"/>
      <c r="O416" s="117"/>
      <c r="P416" s="165"/>
      <c r="Q416" s="1"/>
      <c r="R416" s="138">
        <v>58</v>
      </c>
      <c r="S416" s="130"/>
      <c r="T416" s="130"/>
      <c r="U416" s="131"/>
      <c r="V416" s="163">
        <f>Z416+AD416</f>
        <v>999</v>
      </c>
      <c r="W416" s="162"/>
      <c r="X416" s="162"/>
      <c r="Y416" s="162"/>
      <c r="Z416" s="162">
        <f>'人口データ'!B61</f>
        <v>467</v>
      </c>
      <c r="AA416" s="162"/>
      <c r="AB416" s="162"/>
      <c r="AC416" s="162"/>
      <c r="AD416" s="162">
        <f>'人口データ'!F61</f>
        <v>532</v>
      </c>
      <c r="AE416" s="162"/>
      <c r="AF416" s="162"/>
      <c r="AG416" s="167"/>
    </row>
    <row r="417" spans="1:33" ht="13.5">
      <c r="A417" s="138">
        <v>19</v>
      </c>
      <c r="B417" s="130"/>
      <c r="C417" s="130"/>
      <c r="D417" s="131"/>
      <c r="E417" s="146">
        <f t="shared" si="32"/>
        <v>815</v>
      </c>
      <c r="F417" s="117"/>
      <c r="G417" s="117"/>
      <c r="H417" s="117"/>
      <c r="I417" s="117">
        <f>'人口データ'!B22</f>
        <v>438</v>
      </c>
      <c r="J417" s="117"/>
      <c r="K417" s="117"/>
      <c r="L417" s="117"/>
      <c r="M417" s="117">
        <f>'人口データ'!F22</f>
        <v>377</v>
      </c>
      <c r="N417" s="117"/>
      <c r="O417" s="117"/>
      <c r="P417" s="165"/>
      <c r="Q417" s="1"/>
      <c r="R417" s="138">
        <v>59</v>
      </c>
      <c r="S417" s="130"/>
      <c r="T417" s="130"/>
      <c r="U417" s="131"/>
      <c r="V417" s="163">
        <f>Z417+AD417</f>
        <v>705</v>
      </c>
      <c r="W417" s="162"/>
      <c r="X417" s="162"/>
      <c r="Y417" s="162"/>
      <c r="Z417" s="162">
        <f>'人口データ'!B62</f>
        <v>373</v>
      </c>
      <c r="AA417" s="162"/>
      <c r="AB417" s="162"/>
      <c r="AC417" s="162"/>
      <c r="AD417" s="162">
        <f>'人口データ'!F62</f>
        <v>332</v>
      </c>
      <c r="AE417" s="162"/>
      <c r="AF417" s="162"/>
      <c r="AG417" s="167"/>
    </row>
    <row r="418" spans="1:33" ht="13.5">
      <c r="A418" s="138" t="s">
        <v>0</v>
      </c>
      <c r="B418" s="130"/>
      <c r="C418" s="130"/>
      <c r="D418" s="131"/>
      <c r="E418" s="146">
        <f t="shared" si="32"/>
        <v>3883</v>
      </c>
      <c r="F418" s="117"/>
      <c r="G418" s="117"/>
      <c r="H418" s="117"/>
      <c r="I418" s="117">
        <f>SUM(I419:L423)</f>
        <v>2090</v>
      </c>
      <c r="J418" s="117"/>
      <c r="K418" s="117"/>
      <c r="L418" s="117"/>
      <c r="M418" s="117">
        <f>SUM(M419:P423)</f>
        <v>1793</v>
      </c>
      <c r="N418" s="117"/>
      <c r="O418" s="117"/>
      <c r="P418" s="165"/>
      <c r="Q418" s="4"/>
      <c r="R418" s="138" t="s">
        <v>318</v>
      </c>
      <c r="S418" s="130"/>
      <c r="T418" s="130"/>
      <c r="U418" s="131"/>
      <c r="V418" s="163">
        <f>SUM(Z418:AG418)</f>
        <v>4585</v>
      </c>
      <c r="W418" s="162"/>
      <c r="X418" s="162"/>
      <c r="Y418" s="162"/>
      <c r="Z418" s="162">
        <f>SUM(Z419:AC423)</f>
        <v>2354</v>
      </c>
      <c r="AA418" s="162"/>
      <c r="AB418" s="162"/>
      <c r="AC418" s="162"/>
      <c r="AD418" s="162">
        <f>SUM(AD419:AG423)</f>
        <v>2231</v>
      </c>
      <c r="AE418" s="162"/>
      <c r="AF418" s="162"/>
      <c r="AG418" s="167"/>
    </row>
    <row r="419" spans="1:33" ht="13.5">
      <c r="A419" s="138">
        <v>20</v>
      </c>
      <c r="B419" s="130"/>
      <c r="C419" s="130"/>
      <c r="D419" s="131"/>
      <c r="E419" s="146">
        <f t="shared" si="32"/>
        <v>857</v>
      </c>
      <c r="F419" s="117"/>
      <c r="G419" s="117"/>
      <c r="H419" s="117"/>
      <c r="I419" s="117">
        <f>'人口データ'!B23</f>
        <v>460</v>
      </c>
      <c r="J419" s="117"/>
      <c r="K419" s="117"/>
      <c r="L419" s="117"/>
      <c r="M419" s="117">
        <f>'人口データ'!F23</f>
        <v>397</v>
      </c>
      <c r="N419" s="117"/>
      <c r="O419" s="117"/>
      <c r="P419" s="165"/>
      <c r="Q419" s="1"/>
      <c r="R419" s="138">
        <v>60</v>
      </c>
      <c r="S419" s="130"/>
      <c r="T419" s="130"/>
      <c r="U419" s="131"/>
      <c r="V419" s="163">
        <f aca="true" t="shared" si="33" ref="V419:V435">Z419+AD419</f>
        <v>879</v>
      </c>
      <c r="W419" s="162"/>
      <c r="X419" s="162"/>
      <c r="Y419" s="162"/>
      <c r="Z419" s="162">
        <f>'人口データ'!B63</f>
        <v>453</v>
      </c>
      <c r="AA419" s="162"/>
      <c r="AB419" s="162"/>
      <c r="AC419" s="162"/>
      <c r="AD419" s="162">
        <f>'人口データ'!F63</f>
        <v>426</v>
      </c>
      <c r="AE419" s="162"/>
      <c r="AF419" s="162"/>
      <c r="AG419" s="167"/>
    </row>
    <row r="420" spans="1:33" ht="13.5">
      <c r="A420" s="138">
        <v>21</v>
      </c>
      <c r="B420" s="130"/>
      <c r="C420" s="130"/>
      <c r="D420" s="131"/>
      <c r="E420" s="146">
        <f t="shared" si="32"/>
        <v>782</v>
      </c>
      <c r="F420" s="117"/>
      <c r="G420" s="117"/>
      <c r="H420" s="117"/>
      <c r="I420" s="117">
        <f>'人口データ'!B24</f>
        <v>404</v>
      </c>
      <c r="J420" s="117"/>
      <c r="K420" s="117"/>
      <c r="L420" s="117"/>
      <c r="M420" s="117">
        <f>'人口データ'!F24</f>
        <v>378</v>
      </c>
      <c r="N420" s="117"/>
      <c r="O420" s="117"/>
      <c r="P420" s="165"/>
      <c r="Q420" s="1"/>
      <c r="R420" s="138">
        <v>61</v>
      </c>
      <c r="S420" s="130"/>
      <c r="T420" s="130"/>
      <c r="U420" s="131"/>
      <c r="V420" s="163">
        <f t="shared" si="33"/>
        <v>968</v>
      </c>
      <c r="W420" s="162"/>
      <c r="X420" s="162"/>
      <c r="Y420" s="162"/>
      <c r="Z420" s="162">
        <f>'人口データ'!B64</f>
        <v>486</v>
      </c>
      <c r="AA420" s="162"/>
      <c r="AB420" s="162"/>
      <c r="AC420" s="162"/>
      <c r="AD420" s="162">
        <f>'人口データ'!F64</f>
        <v>482</v>
      </c>
      <c r="AE420" s="162"/>
      <c r="AF420" s="162"/>
      <c r="AG420" s="167"/>
    </row>
    <row r="421" spans="1:33" ht="13.5">
      <c r="A421" s="138">
        <v>22</v>
      </c>
      <c r="B421" s="130"/>
      <c r="C421" s="130"/>
      <c r="D421" s="131"/>
      <c r="E421" s="146">
        <f t="shared" si="32"/>
        <v>761</v>
      </c>
      <c r="F421" s="117"/>
      <c r="G421" s="117"/>
      <c r="H421" s="117"/>
      <c r="I421" s="117">
        <f>'人口データ'!B25</f>
        <v>445</v>
      </c>
      <c r="J421" s="117"/>
      <c r="K421" s="117"/>
      <c r="L421" s="117"/>
      <c r="M421" s="117">
        <f>'人口データ'!F25</f>
        <v>316</v>
      </c>
      <c r="N421" s="117"/>
      <c r="O421" s="117"/>
      <c r="P421" s="165"/>
      <c r="Q421" s="1"/>
      <c r="R421" s="138">
        <v>62</v>
      </c>
      <c r="S421" s="130"/>
      <c r="T421" s="130"/>
      <c r="U421" s="131"/>
      <c r="V421" s="163">
        <f t="shared" si="33"/>
        <v>954</v>
      </c>
      <c r="W421" s="162"/>
      <c r="X421" s="162"/>
      <c r="Y421" s="162"/>
      <c r="Z421" s="162">
        <f>'人口データ'!B65</f>
        <v>484</v>
      </c>
      <c r="AA421" s="162"/>
      <c r="AB421" s="162"/>
      <c r="AC421" s="162"/>
      <c r="AD421" s="162">
        <f>'人口データ'!F65</f>
        <v>470</v>
      </c>
      <c r="AE421" s="162"/>
      <c r="AF421" s="162"/>
      <c r="AG421" s="167"/>
    </row>
    <row r="422" spans="1:33" ht="13.5">
      <c r="A422" s="138">
        <v>23</v>
      </c>
      <c r="B422" s="130"/>
      <c r="C422" s="130"/>
      <c r="D422" s="131"/>
      <c r="E422" s="146">
        <f t="shared" si="32"/>
        <v>745</v>
      </c>
      <c r="F422" s="117"/>
      <c r="G422" s="117"/>
      <c r="H422" s="117"/>
      <c r="I422" s="117">
        <f>'人口データ'!B26</f>
        <v>394</v>
      </c>
      <c r="J422" s="117"/>
      <c r="K422" s="117"/>
      <c r="L422" s="117"/>
      <c r="M422" s="117">
        <f>'人口データ'!F26</f>
        <v>351</v>
      </c>
      <c r="N422" s="117"/>
      <c r="O422" s="117"/>
      <c r="P422" s="165"/>
      <c r="Q422" s="1"/>
      <c r="R422" s="138">
        <v>63</v>
      </c>
      <c r="S422" s="130"/>
      <c r="T422" s="130"/>
      <c r="U422" s="131"/>
      <c r="V422" s="163">
        <f t="shared" si="33"/>
        <v>946</v>
      </c>
      <c r="W422" s="162"/>
      <c r="X422" s="162"/>
      <c r="Y422" s="162"/>
      <c r="Z422" s="162">
        <f>'人口データ'!B66</f>
        <v>489</v>
      </c>
      <c r="AA422" s="162"/>
      <c r="AB422" s="162"/>
      <c r="AC422" s="162"/>
      <c r="AD422" s="162">
        <f>'人口データ'!F66</f>
        <v>457</v>
      </c>
      <c r="AE422" s="162"/>
      <c r="AF422" s="162"/>
      <c r="AG422" s="167"/>
    </row>
    <row r="423" spans="1:33" ht="13.5">
      <c r="A423" s="138">
        <v>24</v>
      </c>
      <c r="B423" s="130"/>
      <c r="C423" s="130"/>
      <c r="D423" s="131"/>
      <c r="E423" s="146">
        <f t="shared" si="32"/>
        <v>738</v>
      </c>
      <c r="F423" s="117"/>
      <c r="G423" s="117"/>
      <c r="H423" s="117"/>
      <c r="I423" s="117">
        <f>'人口データ'!B27</f>
        <v>387</v>
      </c>
      <c r="J423" s="117"/>
      <c r="K423" s="117"/>
      <c r="L423" s="117"/>
      <c r="M423" s="117">
        <f>'人口データ'!F27</f>
        <v>351</v>
      </c>
      <c r="N423" s="117"/>
      <c r="O423" s="117"/>
      <c r="P423" s="165"/>
      <c r="Q423" s="1"/>
      <c r="R423" s="138">
        <v>64</v>
      </c>
      <c r="S423" s="130"/>
      <c r="T423" s="130"/>
      <c r="U423" s="131"/>
      <c r="V423" s="163">
        <f t="shared" si="33"/>
        <v>838</v>
      </c>
      <c r="W423" s="162"/>
      <c r="X423" s="162"/>
      <c r="Y423" s="162"/>
      <c r="Z423" s="162">
        <f>'人口データ'!B67</f>
        <v>442</v>
      </c>
      <c r="AA423" s="162"/>
      <c r="AB423" s="162"/>
      <c r="AC423" s="162"/>
      <c r="AD423" s="162">
        <f>'人口データ'!F67</f>
        <v>396</v>
      </c>
      <c r="AE423" s="162"/>
      <c r="AF423" s="162"/>
      <c r="AG423" s="167"/>
    </row>
    <row r="424" spans="1:33" ht="13.5">
      <c r="A424" s="138" t="s">
        <v>404</v>
      </c>
      <c r="B424" s="130"/>
      <c r="C424" s="130"/>
      <c r="D424" s="131"/>
      <c r="E424" s="146">
        <f>SUM(I424:P424)</f>
        <v>4196</v>
      </c>
      <c r="F424" s="117"/>
      <c r="G424" s="117"/>
      <c r="H424" s="117"/>
      <c r="I424" s="117">
        <f>SUM(I425:L429)</f>
        <v>2073</v>
      </c>
      <c r="J424" s="117"/>
      <c r="K424" s="117"/>
      <c r="L424" s="117"/>
      <c r="M424" s="117">
        <f>SUM(M425:P429)</f>
        <v>2123</v>
      </c>
      <c r="N424" s="117"/>
      <c r="O424" s="117"/>
      <c r="P424" s="165"/>
      <c r="Q424" s="1"/>
      <c r="R424" s="138" t="s">
        <v>145</v>
      </c>
      <c r="S424" s="130"/>
      <c r="T424" s="130"/>
      <c r="U424" s="131"/>
      <c r="V424" s="163">
        <f t="shared" si="33"/>
        <v>3097</v>
      </c>
      <c r="W424" s="162"/>
      <c r="X424" s="162"/>
      <c r="Y424" s="162"/>
      <c r="Z424" s="162">
        <f>Z425+Z426+Z427+Z428+Z429</f>
        <v>1556</v>
      </c>
      <c r="AA424" s="162"/>
      <c r="AB424" s="162"/>
      <c r="AC424" s="162"/>
      <c r="AD424" s="162">
        <f>AD425+AD426+AD427+AD428+AD429</f>
        <v>1541</v>
      </c>
      <c r="AE424" s="162"/>
      <c r="AF424" s="162"/>
      <c r="AG424" s="167"/>
    </row>
    <row r="425" spans="1:33" ht="13.5">
      <c r="A425" s="138">
        <v>25</v>
      </c>
      <c r="B425" s="130"/>
      <c r="C425" s="130"/>
      <c r="D425" s="131"/>
      <c r="E425" s="163">
        <f>I425+M425</f>
        <v>741</v>
      </c>
      <c r="F425" s="162"/>
      <c r="G425" s="162"/>
      <c r="H425" s="162"/>
      <c r="I425" s="117">
        <f>'人口データ'!B28</f>
        <v>391</v>
      </c>
      <c r="J425" s="117"/>
      <c r="K425" s="117"/>
      <c r="L425" s="117"/>
      <c r="M425" s="117">
        <f>'人口データ'!F28</f>
        <v>350</v>
      </c>
      <c r="N425" s="117"/>
      <c r="O425" s="117"/>
      <c r="P425" s="165"/>
      <c r="Q425" s="1"/>
      <c r="R425" s="138">
        <v>65</v>
      </c>
      <c r="S425" s="130"/>
      <c r="T425" s="130"/>
      <c r="U425" s="131"/>
      <c r="V425" s="163">
        <f t="shared" si="33"/>
        <v>660</v>
      </c>
      <c r="W425" s="162"/>
      <c r="X425" s="162"/>
      <c r="Y425" s="162"/>
      <c r="Z425" s="162">
        <f>'人口データ'!B68</f>
        <v>330</v>
      </c>
      <c r="AA425" s="162"/>
      <c r="AB425" s="162"/>
      <c r="AC425" s="162"/>
      <c r="AD425" s="162">
        <f>'人口データ'!F68</f>
        <v>330</v>
      </c>
      <c r="AE425" s="162"/>
      <c r="AF425" s="162"/>
      <c r="AG425" s="167"/>
    </row>
    <row r="426" spans="1:33" ht="13.5">
      <c r="A426" s="138">
        <v>26</v>
      </c>
      <c r="B426" s="130"/>
      <c r="C426" s="130"/>
      <c r="D426" s="131"/>
      <c r="E426" s="163">
        <f>I426+M426</f>
        <v>835</v>
      </c>
      <c r="F426" s="162"/>
      <c r="G426" s="162"/>
      <c r="H426" s="162"/>
      <c r="I426" s="117">
        <f>'人口データ'!B29</f>
        <v>389</v>
      </c>
      <c r="J426" s="117"/>
      <c r="K426" s="117"/>
      <c r="L426" s="117"/>
      <c r="M426" s="117">
        <f>'人口データ'!F29</f>
        <v>446</v>
      </c>
      <c r="N426" s="117"/>
      <c r="O426" s="117"/>
      <c r="P426" s="165"/>
      <c r="Q426" s="1"/>
      <c r="R426" s="138">
        <v>66</v>
      </c>
      <c r="S426" s="130"/>
      <c r="T426" s="130"/>
      <c r="U426" s="131"/>
      <c r="V426" s="163">
        <f t="shared" si="33"/>
        <v>582</v>
      </c>
      <c r="W426" s="162"/>
      <c r="X426" s="162"/>
      <c r="Y426" s="162"/>
      <c r="Z426" s="162">
        <f>'人口データ'!B69</f>
        <v>309</v>
      </c>
      <c r="AA426" s="162"/>
      <c r="AB426" s="162"/>
      <c r="AC426" s="162"/>
      <c r="AD426" s="162">
        <f>'人口データ'!F69</f>
        <v>273</v>
      </c>
      <c r="AE426" s="162"/>
      <c r="AF426" s="162"/>
      <c r="AG426" s="167"/>
    </row>
    <row r="427" spans="1:33" ht="13.5">
      <c r="A427" s="138">
        <v>27</v>
      </c>
      <c r="B427" s="130"/>
      <c r="C427" s="130"/>
      <c r="D427" s="131"/>
      <c r="E427" s="163">
        <f>I427+M427</f>
        <v>800</v>
      </c>
      <c r="F427" s="162"/>
      <c r="G427" s="162"/>
      <c r="H427" s="162"/>
      <c r="I427" s="117">
        <f>'人口データ'!B30</f>
        <v>403</v>
      </c>
      <c r="J427" s="117"/>
      <c r="K427" s="117"/>
      <c r="L427" s="117"/>
      <c r="M427" s="117">
        <f>'人口データ'!F30</f>
        <v>397</v>
      </c>
      <c r="N427" s="117"/>
      <c r="O427" s="117"/>
      <c r="P427" s="165"/>
      <c r="Q427" s="1"/>
      <c r="R427" s="138">
        <v>67</v>
      </c>
      <c r="S427" s="130"/>
      <c r="T427" s="130"/>
      <c r="U427" s="131"/>
      <c r="V427" s="163">
        <f t="shared" si="33"/>
        <v>670</v>
      </c>
      <c r="W427" s="162"/>
      <c r="X427" s="162"/>
      <c r="Y427" s="162"/>
      <c r="Z427" s="162">
        <f>'人口データ'!B70</f>
        <v>333</v>
      </c>
      <c r="AA427" s="162"/>
      <c r="AB427" s="162"/>
      <c r="AC427" s="162"/>
      <c r="AD427" s="162">
        <f>'人口データ'!F70</f>
        <v>337</v>
      </c>
      <c r="AE427" s="162"/>
      <c r="AF427" s="162"/>
      <c r="AG427" s="167"/>
    </row>
    <row r="428" spans="1:33" ht="13.5">
      <c r="A428" s="138">
        <v>28</v>
      </c>
      <c r="B428" s="130"/>
      <c r="C428" s="130"/>
      <c r="D428" s="131"/>
      <c r="E428" s="163">
        <f>I428+M428</f>
        <v>903</v>
      </c>
      <c r="F428" s="162"/>
      <c r="G428" s="162"/>
      <c r="H428" s="162"/>
      <c r="I428" s="117">
        <f>'人口データ'!B31</f>
        <v>428</v>
      </c>
      <c r="J428" s="117"/>
      <c r="K428" s="117"/>
      <c r="L428" s="117"/>
      <c r="M428" s="117">
        <f>'人口データ'!F31</f>
        <v>475</v>
      </c>
      <c r="N428" s="117"/>
      <c r="O428" s="117"/>
      <c r="P428" s="165"/>
      <c r="Q428" s="1"/>
      <c r="R428" s="138">
        <v>68</v>
      </c>
      <c r="S428" s="130"/>
      <c r="T428" s="130"/>
      <c r="U428" s="131"/>
      <c r="V428" s="163">
        <f t="shared" si="33"/>
        <v>581</v>
      </c>
      <c r="W428" s="162"/>
      <c r="X428" s="162"/>
      <c r="Y428" s="162"/>
      <c r="Z428" s="162">
        <f>'人口データ'!B71</f>
        <v>289</v>
      </c>
      <c r="AA428" s="162"/>
      <c r="AB428" s="162"/>
      <c r="AC428" s="162"/>
      <c r="AD428" s="162">
        <f>'人口データ'!F71</f>
        <v>292</v>
      </c>
      <c r="AE428" s="162"/>
      <c r="AF428" s="162"/>
      <c r="AG428" s="167"/>
    </row>
    <row r="429" spans="1:33" ht="13.5">
      <c r="A429" s="138">
        <v>29</v>
      </c>
      <c r="B429" s="130"/>
      <c r="C429" s="130"/>
      <c r="D429" s="131"/>
      <c r="E429" s="163">
        <f>I429+M429</f>
        <v>917</v>
      </c>
      <c r="F429" s="162"/>
      <c r="G429" s="162"/>
      <c r="H429" s="162"/>
      <c r="I429" s="117">
        <f>'人口データ'!B32</f>
        <v>462</v>
      </c>
      <c r="J429" s="117"/>
      <c r="K429" s="117"/>
      <c r="L429" s="117"/>
      <c r="M429" s="117">
        <f>'人口データ'!F32</f>
        <v>455</v>
      </c>
      <c r="N429" s="117"/>
      <c r="O429" s="117"/>
      <c r="P429" s="165"/>
      <c r="Q429" s="1"/>
      <c r="R429" s="138">
        <v>69</v>
      </c>
      <c r="S429" s="130"/>
      <c r="T429" s="130"/>
      <c r="U429" s="131"/>
      <c r="V429" s="163">
        <f t="shared" si="33"/>
        <v>604</v>
      </c>
      <c r="W429" s="162"/>
      <c r="X429" s="162"/>
      <c r="Y429" s="162"/>
      <c r="Z429" s="162">
        <f>'人口データ'!B72</f>
        <v>295</v>
      </c>
      <c r="AA429" s="162"/>
      <c r="AB429" s="162"/>
      <c r="AC429" s="162"/>
      <c r="AD429" s="162">
        <f>'人口データ'!F72</f>
        <v>309</v>
      </c>
      <c r="AE429" s="162"/>
      <c r="AF429" s="162"/>
      <c r="AG429" s="167"/>
    </row>
    <row r="430" spans="1:33" ht="13.5">
      <c r="A430" s="138" t="s">
        <v>344</v>
      </c>
      <c r="B430" s="130"/>
      <c r="C430" s="130"/>
      <c r="D430" s="131"/>
      <c r="E430" s="146">
        <f>SUM(I430:P430)</f>
        <v>5222</v>
      </c>
      <c r="F430" s="117"/>
      <c r="G430" s="117"/>
      <c r="H430" s="117"/>
      <c r="I430" s="117">
        <f>SUM(I431:L435)</f>
        <v>2584</v>
      </c>
      <c r="J430" s="117"/>
      <c r="K430" s="117"/>
      <c r="L430" s="117"/>
      <c r="M430" s="117">
        <f>SUM(M431:P435)</f>
        <v>2638</v>
      </c>
      <c r="N430" s="117"/>
      <c r="O430" s="117"/>
      <c r="P430" s="165"/>
      <c r="Q430" s="1"/>
      <c r="R430" s="138" t="s">
        <v>165</v>
      </c>
      <c r="S430" s="130"/>
      <c r="T430" s="130"/>
      <c r="U430" s="131"/>
      <c r="V430" s="163">
        <f t="shared" si="33"/>
        <v>2450</v>
      </c>
      <c r="W430" s="162"/>
      <c r="X430" s="162"/>
      <c r="Y430" s="162"/>
      <c r="Z430" s="162">
        <f>Z431+Z432+Z433+Z434+Z435</f>
        <v>1198</v>
      </c>
      <c r="AA430" s="162"/>
      <c r="AB430" s="162"/>
      <c r="AC430" s="162"/>
      <c r="AD430" s="162">
        <f>AD431+AD432+AD433+AD434+AD435</f>
        <v>1252</v>
      </c>
      <c r="AE430" s="162"/>
      <c r="AF430" s="162"/>
      <c r="AG430" s="167"/>
    </row>
    <row r="431" spans="1:33" ht="13.5">
      <c r="A431" s="138">
        <v>30</v>
      </c>
      <c r="B431" s="130"/>
      <c r="C431" s="130"/>
      <c r="D431" s="131"/>
      <c r="E431" s="163">
        <f>I431+M431</f>
        <v>1050</v>
      </c>
      <c r="F431" s="162"/>
      <c r="G431" s="162"/>
      <c r="H431" s="162"/>
      <c r="I431" s="162">
        <f>'人口データ'!B33</f>
        <v>522</v>
      </c>
      <c r="J431" s="162"/>
      <c r="K431" s="162"/>
      <c r="L431" s="162"/>
      <c r="M431" s="162">
        <f>'人口データ'!F33</f>
        <v>528</v>
      </c>
      <c r="N431" s="162"/>
      <c r="O431" s="162"/>
      <c r="P431" s="167"/>
      <c r="Q431" s="1"/>
      <c r="R431" s="138">
        <v>70</v>
      </c>
      <c r="S431" s="130"/>
      <c r="T431" s="130"/>
      <c r="U431" s="131"/>
      <c r="V431" s="163">
        <f t="shared" si="33"/>
        <v>575</v>
      </c>
      <c r="W431" s="162"/>
      <c r="X431" s="162"/>
      <c r="Y431" s="162"/>
      <c r="Z431" s="162">
        <f>'人口データ'!B73</f>
        <v>286</v>
      </c>
      <c r="AA431" s="162"/>
      <c r="AB431" s="162"/>
      <c r="AC431" s="162"/>
      <c r="AD431" s="162">
        <f>'人口データ'!F73</f>
        <v>289</v>
      </c>
      <c r="AE431" s="162"/>
      <c r="AF431" s="162"/>
      <c r="AG431" s="167"/>
    </row>
    <row r="432" spans="1:33" ht="13.5">
      <c r="A432" s="138">
        <v>31</v>
      </c>
      <c r="B432" s="130"/>
      <c r="C432" s="130"/>
      <c r="D432" s="131"/>
      <c r="E432" s="163">
        <f>I432+M432</f>
        <v>1066</v>
      </c>
      <c r="F432" s="162"/>
      <c r="G432" s="162"/>
      <c r="H432" s="162"/>
      <c r="I432" s="162">
        <f>'人口データ'!B34</f>
        <v>515</v>
      </c>
      <c r="J432" s="162"/>
      <c r="K432" s="162"/>
      <c r="L432" s="162"/>
      <c r="M432" s="162">
        <f>'人口データ'!F34</f>
        <v>551</v>
      </c>
      <c r="N432" s="162"/>
      <c r="O432" s="162"/>
      <c r="P432" s="167"/>
      <c r="Q432" s="1"/>
      <c r="R432" s="138">
        <v>71</v>
      </c>
      <c r="S432" s="130"/>
      <c r="T432" s="130"/>
      <c r="U432" s="131"/>
      <c r="V432" s="163">
        <f t="shared" si="33"/>
        <v>504</v>
      </c>
      <c r="W432" s="162"/>
      <c r="X432" s="162"/>
      <c r="Y432" s="162"/>
      <c r="Z432" s="162">
        <f>'人口データ'!B74</f>
        <v>245</v>
      </c>
      <c r="AA432" s="162"/>
      <c r="AB432" s="162"/>
      <c r="AC432" s="162"/>
      <c r="AD432" s="162">
        <f>'人口データ'!F74</f>
        <v>259</v>
      </c>
      <c r="AE432" s="162"/>
      <c r="AF432" s="162"/>
      <c r="AG432" s="167"/>
    </row>
    <row r="433" spans="1:33" ht="13.5">
      <c r="A433" s="138">
        <v>32</v>
      </c>
      <c r="B433" s="130"/>
      <c r="C433" s="130"/>
      <c r="D433" s="131"/>
      <c r="E433" s="163">
        <f>I433+M433</f>
        <v>1071</v>
      </c>
      <c r="F433" s="162"/>
      <c r="G433" s="162"/>
      <c r="H433" s="162"/>
      <c r="I433" s="162">
        <f>'人口データ'!B35</f>
        <v>522</v>
      </c>
      <c r="J433" s="162"/>
      <c r="K433" s="162"/>
      <c r="L433" s="162"/>
      <c r="M433" s="162">
        <f>'人口データ'!F35</f>
        <v>549</v>
      </c>
      <c r="N433" s="162"/>
      <c r="O433" s="162"/>
      <c r="P433" s="167"/>
      <c r="Q433" s="1"/>
      <c r="R433" s="138">
        <v>72</v>
      </c>
      <c r="S433" s="130"/>
      <c r="T433" s="130"/>
      <c r="U433" s="131"/>
      <c r="V433" s="163">
        <f t="shared" si="33"/>
        <v>526</v>
      </c>
      <c r="W433" s="162"/>
      <c r="X433" s="162"/>
      <c r="Y433" s="162"/>
      <c r="Z433" s="162">
        <f>'人口データ'!B75</f>
        <v>252</v>
      </c>
      <c r="AA433" s="162"/>
      <c r="AB433" s="162"/>
      <c r="AC433" s="162"/>
      <c r="AD433" s="162">
        <f>'人口データ'!F75</f>
        <v>274</v>
      </c>
      <c r="AE433" s="162"/>
      <c r="AF433" s="162"/>
      <c r="AG433" s="167"/>
    </row>
    <row r="434" spans="1:33" ht="13.5">
      <c r="A434" s="138">
        <v>33</v>
      </c>
      <c r="B434" s="130"/>
      <c r="C434" s="130"/>
      <c r="D434" s="131"/>
      <c r="E434" s="163">
        <f>I434+M434</f>
        <v>1045</v>
      </c>
      <c r="F434" s="162"/>
      <c r="G434" s="162"/>
      <c r="H434" s="162"/>
      <c r="I434" s="162">
        <f>'人口データ'!B36</f>
        <v>535</v>
      </c>
      <c r="J434" s="162"/>
      <c r="K434" s="162"/>
      <c r="L434" s="162"/>
      <c r="M434" s="162">
        <f>'人口データ'!F36</f>
        <v>510</v>
      </c>
      <c r="N434" s="162"/>
      <c r="O434" s="162"/>
      <c r="P434" s="167"/>
      <c r="Q434" s="1"/>
      <c r="R434" s="138">
        <v>73</v>
      </c>
      <c r="S434" s="130"/>
      <c r="T434" s="130"/>
      <c r="U434" s="131"/>
      <c r="V434" s="163">
        <f t="shared" si="33"/>
        <v>404</v>
      </c>
      <c r="W434" s="162"/>
      <c r="X434" s="162"/>
      <c r="Y434" s="162"/>
      <c r="Z434" s="162">
        <f>'人口データ'!B76</f>
        <v>185</v>
      </c>
      <c r="AA434" s="162"/>
      <c r="AB434" s="162"/>
      <c r="AC434" s="162"/>
      <c r="AD434" s="162">
        <f>'人口データ'!F76</f>
        <v>219</v>
      </c>
      <c r="AE434" s="162"/>
      <c r="AF434" s="162"/>
      <c r="AG434" s="167"/>
    </row>
    <row r="435" spans="1:33" ht="13.5">
      <c r="A435" s="138">
        <v>34</v>
      </c>
      <c r="B435" s="130"/>
      <c r="C435" s="130"/>
      <c r="D435" s="131"/>
      <c r="E435" s="163">
        <f>I435+M435</f>
        <v>990</v>
      </c>
      <c r="F435" s="162"/>
      <c r="G435" s="162"/>
      <c r="H435" s="162"/>
      <c r="I435" s="162">
        <f>'人口データ'!B37</f>
        <v>490</v>
      </c>
      <c r="J435" s="162"/>
      <c r="K435" s="162"/>
      <c r="L435" s="162"/>
      <c r="M435" s="162">
        <f>'人口データ'!F37</f>
        <v>500</v>
      </c>
      <c r="N435" s="162"/>
      <c r="O435" s="162"/>
      <c r="P435" s="167"/>
      <c r="Q435" s="1"/>
      <c r="R435" s="138">
        <v>74</v>
      </c>
      <c r="S435" s="130"/>
      <c r="T435" s="130"/>
      <c r="U435" s="131"/>
      <c r="V435" s="163">
        <f t="shared" si="33"/>
        <v>441</v>
      </c>
      <c r="W435" s="162"/>
      <c r="X435" s="162"/>
      <c r="Y435" s="162"/>
      <c r="Z435" s="162">
        <f>'人口データ'!B77</f>
        <v>230</v>
      </c>
      <c r="AA435" s="162"/>
      <c r="AB435" s="162"/>
      <c r="AC435" s="162"/>
      <c r="AD435" s="162">
        <f>'人口データ'!F77</f>
        <v>211</v>
      </c>
      <c r="AE435" s="162"/>
      <c r="AF435" s="162"/>
      <c r="AG435" s="167"/>
    </row>
    <row r="436" spans="1:33" ht="13.5">
      <c r="A436" s="138" t="s">
        <v>345</v>
      </c>
      <c r="B436" s="130"/>
      <c r="C436" s="130"/>
      <c r="D436" s="131"/>
      <c r="E436" s="146">
        <f>SUM(I436:P436)</f>
        <v>4162</v>
      </c>
      <c r="F436" s="117"/>
      <c r="G436" s="117"/>
      <c r="H436" s="117"/>
      <c r="I436" s="117">
        <f>SUM(I437:L441)</f>
        <v>2065</v>
      </c>
      <c r="J436" s="117"/>
      <c r="K436" s="117"/>
      <c r="L436" s="117"/>
      <c r="M436" s="117">
        <f>SUM(M437:P441)</f>
        <v>2097</v>
      </c>
      <c r="N436" s="117"/>
      <c r="O436" s="117"/>
      <c r="P436" s="165"/>
      <c r="Q436" s="1"/>
      <c r="R436" s="138" t="s">
        <v>3</v>
      </c>
      <c r="S436" s="130"/>
      <c r="T436" s="130"/>
      <c r="U436" s="131"/>
      <c r="V436" s="163">
        <f>SUM(Z436:AG436)</f>
        <v>1666</v>
      </c>
      <c r="W436" s="162"/>
      <c r="X436" s="162"/>
      <c r="Y436" s="162"/>
      <c r="Z436" s="162">
        <f>SUM(Z437:AC441)</f>
        <v>745</v>
      </c>
      <c r="AA436" s="162"/>
      <c r="AB436" s="162"/>
      <c r="AC436" s="162"/>
      <c r="AD436" s="162">
        <f>SUM(AD437:AG441)</f>
        <v>921</v>
      </c>
      <c r="AE436" s="162"/>
      <c r="AF436" s="162"/>
      <c r="AG436" s="167"/>
    </row>
    <row r="437" spans="1:33" ht="13.5">
      <c r="A437" s="138">
        <v>35</v>
      </c>
      <c r="B437" s="130"/>
      <c r="C437" s="130"/>
      <c r="D437" s="131"/>
      <c r="E437" s="163">
        <f>I437+M437</f>
        <v>913</v>
      </c>
      <c r="F437" s="162"/>
      <c r="G437" s="162"/>
      <c r="H437" s="162"/>
      <c r="I437" s="162">
        <f>'人口データ'!B38</f>
        <v>460</v>
      </c>
      <c r="J437" s="162"/>
      <c r="K437" s="162"/>
      <c r="L437" s="162"/>
      <c r="M437" s="162">
        <f>'人口データ'!F38</f>
        <v>453</v>
      </c>
      <c r="N437" s="162"/>
      <c r="O437" s="162"/>
      <c r="P437" s="167"/>
      <c r="Q437" s="1"/>
      <c r="R437" s="138">
        <v>75</v>
      </c>
      <c r="S437" s="130"/>
      <c r="T437" s="130"/>
      <c r="U437" s="131"/>
      <c r="V437" s="163">
        <f>Z437+AD437</f>
        <v>381</v>
      </c>
      <c r="W437" s="162"/>
      <c r="X437" s="162"/>
      <c r="Y437" s="162"/>
      <c r="Z437" s="162">
        <f>'人口データ'!B78</f>
        <v>174</v>
      </c>
      <c r="AA437" s="162"/>
      <c r="AB437" s="162"/>
      <c r="AC437" s="162"/>
      <c r="AD437" s="162">
        <f>'人口データ'!F78</f>
        <v>207</v>
      </c>
      <c r="AE437" s="162"/>
      <c r="AF437" s="162"/>
      <c r="AG437" s="167"/>
    </row>
    <row r="438" spans="1:33" ht="13.5">
      <c r="A438" s="138">
        <v>36</v>
      </c>
      <c r="B438" s="130"/>
      <c r="C438" s="130"/>
      <c r="D438" s="131"/>
      <c r="E438" s="163">
        <f>I438+M438</f>
        <v>926</v>
      </c>
      <c r="F438" s="162"/>
      <c r="G438" s="162"/>
      <c r="H438" s="162"/>
      <c r="I438" s="162">
        <f>'人口データ'!B39</f>
        <v>461</v>
      </c>
      <c r="J438" s="162"/>
      <c r="K438" s="162"/>
      <c r="L438" s="162"/>
      <c r="M438" s="162">
        <f>'人口データ'!F39</f>
        <v>465</v>
      </c>
      <c r="N438" s="162"/>
      <c r="O438" s="162"/>
      <c r="P438" s="167"/>
      <c r="Q438" s="1"/>
      <c r="R438" s="138">
        <v>76</v>
      </c>
      <c r="S438" s="130"/>
      <c r="T438" s="130"/>
      <c r="U438" s="131"/>
      <c r="V438" s="163">
        <f>Z438+AD438</f>
        <v>391</v>
      </c>
      <c r="W438" s="162"/>
      <c r="X438" s="162"/>
      <c r="Y438" s="162"/>
      <c r="Z438" s="162">
        <f>'人口データ'!B79</f>
        <v>203</v>
      </c>
      <c r="AA438" s="162"/>
      <c r="AB438" s="162"/>
      <c r="AC438" s="162"/>
      <c r="AD438" s="162">
        <f>'人口データ'!F79</f>
        <v>188</v>
      </c>
      <c r="AE438" s="162"/>
      <c r="AF438" s="162"/>
      <c r="AG438" s="167"/>
    </row>
    <row r="439" spans="1:33" ht="13.5">
      <c r="A439" s="138">
        <v>37</v>
      </c>
      <c r="B439" s="130"/>
      <c r="C439" s="130"/>
      <c r="D439" s="131"/>
      <c r="E439" s="163">
        <f>I439+M439</f>
        <v>828</v>
      </c>
      <c r="F439" s="162"/>
      <c r="G439" s="162"/>
      <c r="H439" s="162"/>
      <c r="I439" s="162">
        <f>'人口データ'!B40</f>
        <v>400</v>
      </c>
      <c r="J439" s="162"/>
      <c r="K439" s="162"/>
      <c r="L439" s="162"/>
      <c r="M439" s="162">
        <f>'人口データ'!F40</f>
        <v>428</v>
      </c>
      <c r="N439" s="162"/>
      <c r="O439" s="162"/>
      <c r="P439" s="167"/>
      <c r="Q439" s="1"/>
      <c r="R439" s="138">
        <v>77</v>
      </c>
      <c r="S439" s="130"/>
      <c r="T439" s="130"/>
      <c r="U439" s="131"/>
      <c r="V439" s="163">
        <f>Z439+AD439</f>
        <v>307</v>
      </c>
      <c r="W439" s="162"/>
      <c r="X439" s="162"/>
      <c r="Y439" s="162"/>
      <c r="Z439" s="162">
        <f>'人口データ'!B80</f>
        <v>135</v>
      </c>
      <c r="AA439" s="162"/>
      <c r="AB439" s="162"/>
      <c r="AC439" s="162"/>
      <c r="AD439" s="162">
        <f>'人口データ'!F80</f>
        <v>172</v>
      </c>
      <c r="AE439" s="162"/>
      <c r="AF439" s="162"/>
      <c r="AG439" s="167"/>
    </row>
    <row r="440" spans="1:33" ht="13.5">
      <c r="A440" s="138">
        <v>38</v>
      </c>
      <c r="B440" s="130"/>
      <c r="C440" s="130"/>
      <c r="D440" s="131"/>
      <c r="E440" s="163">
        <f>I440+M440</f>
        <v>688</v>
      </c>
      <c r="F440" s="162"/>
      <c r="G440" s="162"/>
      <c r="H440" s="162"/>
      <c r="I440" s="162">
        <f>'人口データ'!B41</f>
        <v>339</v>
      </c>
      <c r="J440" s="162"/>
      <c r="K440" s="162"/>
      <c r="L440" s="162"/>
      <c r="M440" s="162">
        <f>'人口データ'!F41</f>
        <v>349</v>
      </c>
      <c r="N440" s="162"/>
      <c r="O440" s="162"/>
      <c r="P440" s="167"/>
      <c r="Q440" s="1"/>
      <c r="R440" s="138">
        <v>78</v>
      </c>
      <c r="S440" s="130"/>
      <c r="T440" s="130"/>
      <c r="U440" s="131"/>
      <c r="V440" s="163">
        <f>Z440+AD440</f>
        <v>297</v>
      </c>
      <c r="W440" s="162"/>
      <c r="X440" s="162"/>
      <c r="Y440" s="162"/>
      <c r="Z440" s="162">
        <f>'人口データ'!B81</f>
        <v>125</v>
      </c>
      <c r="AA440" s="162"/>
      <c r="AB440" s="162"/>
      <c r="AC440" s="162"/>
      <c r="AD440" s="162">
        <f>'人口データ'!F81</f>
        <v>172</v>
      </c>
      <c r="AE440" s="162"/>
      <c r="AF440" s="162"/>
      <c r="AG440" s="167"/>
    </row>
    <row r="441" spans="1:33" ht="13.5">
      <c r="A441" s="135">
        <v>39</v>
      </c>
      <c r="B441" s="136"/>
      <c r="C441" s="136"/>
      <c r="D441" s="137"/>
      <c r="E441" s="188">
        <f>I441+M441</f>
        <v>807</v>
      </c>
      <c r="F441" s="189"/>
      <c r="G441" s="189"/>
      <c r="H441" s="189"/>
      <c r="I441" s="189">
        <f>'人口データ'!B42</f>
        <v>405</v>
      </c>
      <c r="J441" s="189"/>
      <c r="K441" s="189"/>
      <c r="L441" s="189"/>
      <c r="M441" s="189">
        <f>'人口データ'!F42</f>
        <v>402</v>
      </c>
      <c r="N441" s="189"/>
      <c r="O441" s="189"/>
      <c r="P441" s="193"/>
      <c r="Q441" s="1"/>
      <c r="R441" s="135">
        <v>79</v>
      </c>
      <c r="S441" s="136"/>
      <c r="T441" s="136"/>
      <c r="U441" s="137"/>
      <c r="V441" s="188">
        <f>Z441+AD441</f>
        <v>290</v>
      </c>
      <c r="W441" s="189"/>
      <c r="X441" s="189"/>
      <c r="Y441" s="189"/>
      <c r="Z441" s="189">
        <f>'人口データ'!B82</f>
        <v>108</v>
      </c>
      <c r="AA441" s="189"/>
      <c r="AB441" s="189"/>
      <c r="AC441" s="189"/>
      <c r="AD441" s="189">
        <f>'人口データ'!F82</f>
        <v>182</v>
      </c>
      <c r="AE441" s="189"/>
      <c r="AF441" s="189"/>
      <c r="AG441" s="193"/>
    </row>
    <row r="442" spans="1:33" ht="15" customHeight="1">
      <c r="A442" s="4"/>
      <c r="B442" s="4"/>
      <c r="C442" s="4"/>
      <c r="D442" s="4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1"/>
      <c r="R442" s="4"/>
      <c r="S442" s="4"/>
      <c r="T442" s="4"/>
      <c r="U442" s="4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</row>
    <row r="443" ht="15" customHeight="1">
      <c r="B443" s="23" t="s">
        <v>382</v>
      </c>
    </row>
    <row r="444" spans="1:33" ht="15" customHeight="1">
      <c r="A444" s="153" t="s">
        <v>137</v>
      </c>
      <c r="B444" s="154"/>
      <c r="C444" s="154"/>
      <c r="D444" s="154"/>
      <c r="E444" s="153" t="s">
        <v>386</v>
      </c>
      <c r="F444" s="154"/>
      <c r="G444" s="154"/>
      <c r="H444" s="154"/>
      <c r="I444" s="153" t="s">
        <v>246</v>
      </c>
      <c r="J444" s="154"/>
      <c r="K444" s="154"/>
      <c r="L444" s="155"/>
      <c r="M444" s="154" t="s">
        <v>247</v>
      </c>
      <c r="N444" s="154"/>
      <c r="O444" s="154"/>
      <c r="P444" s="155"/>
      <c r="Q444" s="44"/>
      <c r="R444" s="153" t="s">
        <v>137</v>
      </c>
      <c r="S444" s="154"/>
      <c r="T444" s="154"/>
      <c r="U444" s="155"/>
      <c r="V444" s="154" t="s">
        <v>386</v>
      </c>
      <c r="W444" s="154"/>
      <c r="X444" s="154"/>
      <c r="Y444" s="155"/>
      <c r="Z444" s="153" t="s">
        <v>246</v>
      </c>
      <c r="AA444" s="154"/>
      <c r="AB444" s="154"/>
      <c r="AC444" s="155"/>
      <c r="AD444" s="154" t="s">
        <v>247</v>
      </c>
      <c r="AE444" s="154"/>
      <c r="AF444" s="154"/>
      <c r="AG444" s="155"/>
    </row>
    <row r="445" spans="1:33" s="3" customFormat="1" ht="15" customHeight="1">
      <c r="A445" s="139" t="s">
        <v>143</v>
      </c>
      <c r="B445" s="140"/>
      <c r="C445" s="140"/>
      <c r="D445" s="141"/>
      <c r="E445" s="192">
        <f>SUM(I445:P445)</f>
        <v>1118</v>
      </c>
      <c r="F445" s="192"/>
      <c r="G445" s="192"/>
      <c r="H445" s="192"/>
      <c r="I445" s="192">
        <f>SUM(I446:L450)</f>
        <v>356</v>
      </c>
      <c r="J445" s="192"/>
      <c r="K445" s="192"/>
      <c r="L445" s="192"/>
      <c r="M445" s="192">
        <f>SUM(M446:P450)</f>
        <v>762</v>
      </c>
      <c r="N445" s="192"/>
      <c r="O445" s="192"/>
      <c r="P445" s="194"/>
      <c r="Q445" s="44"/>
      <c r="R445" s="138" t="s">
        <v>146</v>
      </c>
      <c r="S445" s="130"/>
      <c r="T445" s="130"/>
      <c r="U445" s="131"/>
      <c r="V445" s="163">
        <f aca="true" t="shared" si="34" ref="V445:V450">Z445+AD445</f>
        <v>281</v>
      </c>
      <c r="W445" s="162"/>
      <c r="X445" s="162"/>
      <c r="Y445" s="162"/>
      <c r="Z445" s="162">
        <f>Z446+Z447+Z448+Z449+Z450</f>
        <v>67</v>
      </c>
      <c r="AA445" s="162"/>
      <c r="AB445" s="162"/>
      <c r="AC445" s="162"/>
      <c r="AD445" s="162">
        <f>AD446+AD447+AD448+AD449+AD450</f>
        <v>214</v>
      </c>
      <c r="AE445" s="162"/>
      <c r="AF445" s="162"/>
      <c r="AG445" s="167"/>
    </row>
    <row r="446" spans="1:33" ht="15" customHeight="1">
      <c r="A446" s="138">
        <v>80</v>
      </c>
      <c r="B446" s="130"/>
      <c r="C446" s="130"/>
      <c r="D446" s="131"/>
      <c r="E446" s="162">
        <f>I446+M446</f>
        <v>280</v>
      </c>
      <c r="F446" s="162"/>
      <c r="G446" s="162"/>
      <c r="H446" s="162"/>
      <c r="I446" s="162">
        <f>'人口データ'!B83</f>
        <v>108</v>
      </c>
      <c r="J446" s="162"/>
      <c r="K446" s="162"/>
      <c r="L446" s="162"/>
      <c r="M446" s="162">
        <f>'人口データ'!F83</f>
        <v>172</v>
      </c>
      <c r="N446" s="162"/>
      <c r="O446" s="162"/>
      <c r="P446" s="162"/>
      <c r="Q446" s="44"/>
      <c r="R446" s="138">
        <v>90</v>
      </c>
      <c r="S446" s="130"/>
      <c r="T446" s="130"/>
      <c r="U446" s="131"/>
      <c r="V446" s="163">
        <f t="shared" si="34"/>
        <v>78</v>
      </c>
      <c r="W446" s="162"/>
      <c r="X446" s="162"/>
      <c r="Y446" s="162"/>
      <c r="Z446" s="162">
        <f>'人口データ'!B93</f>
        <v>20</v>
      </c>
      <c r="AA446" s="162"/>
      <c r="AB446" s="162"/>
      <c r="AC446" s="162"/>
      <c r="AD446" s="162">
        <f>'人口データ'!F93</f>
        <v>58</v>
      </c>
      <c r="AE446" s="162"/>
      <c r="AF446" s="162"/>
      <c r="AG446" s="167"/>
    </row>
    <row r="447" spans="1:33" ht="15" customHeight="1">
      <c r="A447" s="138">
        <v>81</v>
      </c>
      <c r="B447" s="130"/>
      <c r="C447" s="130"/>
      <c r="D447" s="131"/>
      <c r="E447" s="162">
        <f>I447+M447</f>
        <v>225</v>
      </c>
      <c r="F447" s="162"/>
      <c r="G447" s="162"/>
      <c r="H447" s="162"/>
      <c r="I447" s="162">
        <f>'人口データ'!B84</f>
        <v>74</v>
      </c>
      <c r="J447" s="162"/>
      <c r="K447" s="162"/>
      <c r="L447" s="162"/>
      <c r="M447" s="162">
        <f>'人口データ'!F84</f>
        <v>151</v>
      </c>
      <c r="N447" s="162"/>
      <c r="O447" s="162"/>
      <c r="P447" s="162"/>
      <c r="Q447" s="44"/>
      <c r="R447" s="138">
        <v>91</v>
      </c>
      <c r="S447" s="130"/>
      <c r="T447" s="130"/>
      <c r="U447" s="131"/>
      <c r="V447" s="163">
        <f t="shared" si="34"/>
        <v>70</v>
      </c>
      <c r="W447" s="162"/>
      <c r="X447" s="162"/>
      <c r="Y447" s="162"/>
      <c r="Z447" s="162">
        <f>'人口データ'!B94</f>
        <v>18</v>
      </c>
      <c r="AA447" s="162"/>
      <c r="AB447" s="162"/>
      <c r="AC447" s="162"/>
      <c r="AD447" s="162">
        <f>'人口データ'!F94</f>
        <v>52</v>
      </c>
      <c r="AE447" s="162"/>
      <c r="AF447" s="162"/>
      <c r="AG447" s="167"/>
    </row>
    <row r="448" spans="1:33" ht="15" customHeight="1">
      <c r="A448" s="138">
        <v>82</v>
      </c>
      <c r="B448" s="130"/>
      <c r="C448" s="130"/>
      <c r="D448" s="131"/>
      <c r="E448" s="162">
        <f>I448+M448</f>
        <v>211</v>
      </c>
      <c r="F448" s="162"/>
      <c r="G448" s="162"/>
      <c r="H448" s="162"/>
      <c r="I448" s="162">
        <f>'人口データ'!B85</f>
        <v>51</v>
      </c>
      <c r="J448" s="162"/>
      <c r="K448" s="162"/>
      <c r="L448" s="162"/>
      <c r="M448" s="162">
        <f>'人口データ'!F85</f>
        <v>160</v>
      </c>
      <c r="N448" s="162"/>
      <c r="O448" s="162"/>
      <c r="P448" s="162"/>
      <c r="Q448" s="44"/>
      <c r="R448" s="138">
        <v>92</v>
      </c>
      <c r="S448" s="130"/>
      <c r="T448" s="130"/>
      <c r="U448" s="131"/>
      <c r="V448" s="163">
        <f t="shared" si="34"/>
        <v>59</v>
      </c>
      <c r="W448" s="162"/>
      <c r="X448" s="162"/>
      <c r="Y448" s="162"/>
      <c r="Z448" s="162">
        <f>'人口データ'!B95</f>
        <v>8</v>
      </c>
      <c r="AA448" s="162"/>
      <c r="AB448" s="162"/>
      <c r="AC448" s="162"/>
      <c r="AD448" s="162">
        <f>'人口データ'!F95</f>
        <v>51</v>
      </c>
      <c r="AE448" s="162"/>
      <c r="AF448" s="162"/>
      <c r="AG448" s="167"/>
    </row>
    <row r="449" spans="1:33" ht="15" customHeight="1">
      <c r="A449" s="138">
        <v>83</v>
      </c>
      <c r="B449" s="130"/>
      <c r="C449" s="130"/>
      <c r="D449" s="131"/>
      <c r="E449" s="162">
        <f>I449+M449</f>
        <v>177</v>
      </c>
      <c r="F449" s="162"/>
      <c r="G449" s="162"/>
      <c r="H449" s="162"/>
      <c r="I449" s="162">
        <f>'人口データ'!B86</f>
        <v>46</v>
      </c>
      <c r="J449" s="162"/>
      <c r="K449" s="162"/>
      <c r="L449" s="162"/>
      <c r="M449" s="162">
        <f>'人口データ'!F86</f>
        <v>131</v>
      </c>
      <c r="N449" s="162"/>
      <c r="O449" s="162"/>
      <c r="P449" s="162"/>
      <c r="Q449" s="44"/>
      <c r="R449" s="138">
        <v>93</v>
      </c>
      <c r="S449" s="130"/>
      <c r="T449" s="130"/>
      <c r="U449" s="131"/>
      <c r="V449" s="163">
        <f t="shared" si="34"/>
        <v>41</v>
      </c>
      <c r="W449" s="162"/>
      <c r="X449" s="162"/>
      <c r="Y449" s="162"/>
      <c r="Z449" s="162">
        <f>'人口データ'!B96</f>
        <v>12</v>
      </c>
      <c r="AA449" s="162"/>
      <c r="AB449" s="162"/>
      <c r="AC449" s="162"/>
      <c r="AD449" s="162">
        <f>'人口データ'!F96</f>
        <v>29</v>
      </c>
      <c r="AE449" s="162"/>
      <c r="AF449" s="162"/>
      <c r="AG449" s="167"/>
    </row>
    <row r="450" spans="1:33" ht="15" customHeight="1">
      <c r="A450" s="138">
        <v>84</v>
      </c>
      <c r="B450" s="130"/>
      <c r="C450" s="130"/>
      <c r="D450" s="131"/>
      <c r="E450" s="162">
        <f>I450+M450</f>
        <v>225</v>
      </c>
      <c r="F450" s="162"/>
      <c r="G450" s="162"/>
      <c r="H450" s="162"/>
      <c r="I450" s="162">
        <f>'人口データ'!B87</f>
        <v>77</v>
      </c>
      <c r="J450" s="162"/>
      <c r="K450" s="162"/>
      <c r="L450" s="162"/>
      <c r="M450" s="162">
        <f>'人口データ'!F87</f>
        <v>148</v>
      </c>
      <c r="N450" s="162"/>
      <c r="O450" s="162"/>
      <c r="P450" s="162"/>
      <c r="Q450" s="44"/>
      <c r="R450" s="138">
        <v>94</v>
      </c>
      <c r="S450" s="130"/>
      <c r="T450" s="130"/>
      <c r="U450" s="131"/>
      <c r="V450" s="163">
        <f t="shared" si="34"/>
        <v>33</v>
      </c>
      <c r="W450" s="162"/>
      <c r="X450" s="162"/>
      <c r="Y450" s="162"/>
      <c r="Z450" s="162">
        <f>'人口データ'!B97</f>
        <v>9</v>
      </c>
      <c r="AA450" s="162"/>
      <c r="AB450" s="162"/>
      <c r="AC450" s="162"/>
      <c r="AD450" s="162">
        <f>'人口データ'!F97</f>
        <v>24</v>
      </c>
      <c r="AE450" s="162"/>
      <c r="AF450" s="162"/>
      <c r="AG450" s="167"/>
    </row>
    <row r="451" spans="1:33" ht="15" customHeight="1">
      <c r="A451" s="138" t="s">
        <v>144</v>
      </c>
      <c r="B451" s="130"/>
      <c r="C451" s="130"/>
      <c r="D451" s="131"/>
      <c r="E451" s="162">
        <f>SUM(I451:P451)</f>
        <v>570</v>
      </c>
      <c r="F451" s="162"/>
      <c r="G451" s="162"/>
      <c r="H451" s="162"/>
      <c r="I451" s="162">
        <f>SUM(I452:L456)</f>
        <v>178</v>
      </c>
      <c r="J451" s="162"/>
      <c r="K451" s="162"/>
      <c r="L451" s="162"/>
      <c r="M451" s="162">
        <f>SUM(M452:P456)</f>
        <v>392</v>
      </c>
      <c r="N451" s="162"/>
      <c r="O451" s="162"/>
      <c r="P451" s="167"/>
      <c r="Q451" s="44"/>
      <c r="R451" s="138" t="s">
        <v>166</v>
      </c>
      <c r="S451" s="130"/>
      <c r="T451" s="130"/>
      <c r="U451" s="131"/>
      <c r="V451" s="163">
        <f>SUM(Z451:AG451)</f>
        <v>60</v>
      </c>
      <c r="W451" s="162"/>
      <c r="X451" s="162"/>
      <c r="Y451" s="162"/>
      <c r="Z451" s="162">
        <f>SUM(Z452:AC456)</f>
        <v>12</v>
      </c>
      <c r="AA451" s="162"/>
      <c r="AB451" s="162"/>
      <c r="AC451" s="162"/>
      <c r="AD451" s="162">
        <f>SUM(AD452:AG456)</f>
        <v>48</v>
      </c>
      <c r="AE451" s="162"/>
      <c r="AF451" s="162"/>
      <c r="AG451" s="167"/>
    </row>
    <row r="452" spans="1:33" ht="15" customHeight="1">
      <c r="A452" s="138">
        <v>85</v>
      </c>
      <c r="B452" s="130"/>
      <c r="C452" s="130"/>
      <c r="D452" s="131"/>
      <c r="E452" s="162">
        <f>I452+M452</f>
        <v>140</v>
      </c>
      <c r="F452" s="162"/>
      <c r="G452" s="162"/>
      <c r="H452" s="162"/>
      <c r="I452" s="162">
        <f>'人口データ'!B88</f>
        <v>49</v>
      </c>
      <c r="J452" s="162"/>
      <c r="K452" s="162"/>
      <c r="L452" s="162"/>
      <c r="M452" s="162">
        <f>'人口データ'!F88</f>
        <v>91</v>
      </c>
      <c r="N452" s="162"/>
      <c r="O452" s="162"/>
      <c r="P452" s="162"/>
      <c r="Q452" s="44"/>
      <c r="R452" s="138">
        <v>95</v>
      </c>
      <c r="S452" s="130"/>
      <c r="T452" s="130"/>
      <c r="U452" s="131"/>
      <c r="V452" s="163">
        <f>Z452+AD452</f>
        <v>21</v>
      </c>
      <c r="W452" s="162"/>
      <c r="X452" s="162"/>
      <c r="Y452" s="162"/>
      <c r="Z452" s="162">
        <f>'人口データ'!B98</f>
        <v>5</v>
      </c>
      <c r="AA452" s="162"/>
      <c r="AB452" s="162"/>
      <c r="AC452" s="162"/>
      <c r="AD452" s="162">
        <f>'人口データ'!F98</f>
        <v>16</v>
      </c>
      <c r="AE452" s="162"/>
      <c r="AF452" s="162"/>
      <c r="AG452" s="167"/>
    </row>
    <row r="453" spans="1:33" ht="15" customHeight="1">
      <c r="A453" s="138">
        <v>86</v>
      </c>
      <c r="B453" s="130"/>
      <c r="C453" s="130"/>
      <c r="D453" s="131"/>
      <c r="E453" s="162">
        <f>I453+M453</f>
        <v>147</v>
      </c>
      <c r="F453" s="162"/>
      <c r="G453" s="162"/>
      <c r="H453" s="162"/>
      <c r="I453" s="162">
        <f>'人口データ'!B89</f>
        <v>52</v>
      </c>
      <c r="J453" s="162"/>
      <c r="K453" s="162"/>
      <c r="L453" s="162"/>
      <c r="M453" s="162">
        <f>'人口データ'!F89</f>
        <v>95</v>
      </c>
      <c r="N453" s="162"/>
      <c r="O453" s="162"/>
      <c r="P453" s="162"/>
      <c r="Q453" s="44"/>
      <c r="R453" s="138">
        <v>96</v>
      </c>
      <c r="S453" s="130"/>
      <c r="T453" s="130"/>
      <c r="U453" s="131"/>
      <c r="V453" s="163">
        <f>Z453+AD453</f>
        <v>20</v>
      </c>
      <c r="W453" s="162"/>
      <c r="X453" s="162"/>
      <c r="Y453" s="162"/>
      <c r="Z453" s="162">
        <f>'人口データ'!B99</f>
        <v>3</v>
      </c>
      <c r="AA453" s="162"/>
      <c r="AB453" s="162"/>
      <c r="AC453" s="162"/>
      <c r="AD453" s="162">
        <f>'人口データ'!F99</f>
        <v>17</v>
      </c>
      <c r="AE453" s="162"/>
      <c r="AF453" s="162"/>
      <c r="AG453" s="167"/>
    </row>
    <row r="454" spans="1:33" ht="15" customHeight="1">
      <c r="A454" s="138">
        <v>87</v>
      </c>
      <c r="B454" s="130"/>
      <c r="C454" s="130"/>
      <c r="D454" s="131"/>
      <c r="E454" s="162">
        <f>I454+M454</f>
        <v>106</v>
      </c>
      <c r="F454" s="162"/>
      <c r="G454" s="162"/>
      <c r="H454" s="162"/>
      <c r="I454" s="162">
        <f>'人口データ'!B90</f>
        <v>35</v>
      </c>
      <c r="J454" s="162"/>
      <c r="K454" s="162"/>
      <c r="L454" s="162"/>
      <c r="M454" s="162">
        <f>'人口データ'!F90</f>
        <v>71</v>
      </c>
      <c r="N454" s="162"/>
      <c r="O454" s="162"/>
      <c r="P454" s="162"/>
      <c r="Q454" s="44"/>
      <c r="R454" s="138">
        <v>97</v>
      </c>
      <c r="S454" s="130"/>
      <c r="T454" s="130"/>
      <c r="U454" s="131"/>
      <c r="V454" s="163">
        <f>SUM(Z454:AG454)</f>
        <v>4</v>
      </c>
      <c r="W454" s="162"/>
      <c r="X454" s="162"/>
      <c r="Y454" s="162"/>
      <c r="Z454" s="162">
        <f>'人口データ'!B100</f>
        <v>2</v>
      </c>
      <c r="AA454" s="162"/>
      <c r="AB454" s="162"/>
      <c r="AC454" s="162"/>
      <c r="AD454" s="162">
        <f>'人口データ'!F100</f>
        <v>2</v>
      </c>
      <c r="AE454" s="162"/>
      <c r="AF454" s="162"/>
      <c r="AG454" s="167"/>
    </row>
    <row r="455" spans="1:33" ht="15" customHeight="1">
      <c r="A455" s="138">
        <v>88</v>
      </c>
      <c r="B455" s="130"/>
      <c r="C455" s="130"/>
      <c r="D455" s="131"/>
      <c r="E455" s="162">
        <f>I455+M455</f>
        <v>86</v>
      </c>
      <c r="F455" s="162"/>
      <c r="G455" s="162"/>
      <c r="H455" s="162"/>
      <c r="I455" s="162">
        <f>'人口データ'!B91</f>
        <v>16</v>
      </c>
      <c r="J455" s="162"/>
      <c r="K455" s="162"/>
      <c r="L455" s="162"/>
      <c r="M455" s="162">
        <f>'人口データ'!F91</f>
        <v>70</v>
      </c>
      <c r="N455" s="162"/>
      <c r="O455" s="162"/>
      <c r="P455" s="162"/>
      <c r="Q455" s="44"/>
      <c r="R455" s="138">
        <v>98</v>
      </c>
      <c r="S455" s="130"/>
      <c r="T455" s="130"/>
      <c r="U455" s="131"/>
      <c r="V455" s="163">
        <f>Z455+AD455</f>
        <v>11</v>
      </c>
      <c r="W455" s="162"/>
      <c r="X455" s="162"/>
      <c r="Y455" s="162"/>
      <c r="Z455" s="162">
        <f>'人口データ'!B101</f>
        <v>2</v>
      </c>
      <c r="AA455" s="162"/>
      <c r="AB455" s="162"/>
      <c r="AC455" s="162"/>
      <c r="AD455" s="162">
        <f>'人口データ'!F101</f>
        <v>9</v>
      </c>
      <c r="AE455" s="162"/>
      <c r="AF455" s="162"/>
      <c r="AG455" s="167"/>
    </row>
    <row r="456" spans="1:33" ht="15" customHeight="1">
      <c r="A456" s="138">
        <v>89</v>
      </c>
      <c r="B456" s="130"/>
      <c r="C456" s="130"/>
      <c r="D456" s="131"/>
      <c r="E456" s="162">
        <f>I456+M456</f>
        <v>91</v>
      </c>
      <c r="F456" s="162"/>
      <c r="G456" s="162"/>
      <c r="H456" s="162"/>
      <c r="I456" s="162">
        <f>'人口データ'!B92</f>
        <v>26</v>
      </c>
      <c r="J456" s="162"/>
      <c r="K456" s="162"/>
      <c r="L456" s="162"/>
      <c r="M456" s="162">
        <f>'人口データ'!F92</f>
        <v>65</v>
      </c>
      <c r="N456" s="162"/>
      <c r="O456" s="162"/>
      <c r="P456" s="162"/>
      <c r="Q456" s="44"/>
      <c r="R456" s="138">
        <v>99</v>
      </c>
      <c r="S456" s="130"/>
      <c r="T456" s="130"/>
      <c r="U456" s="131"/>
      <c r="V456" s="163">
        <f>SUM(Z456:AG456)</f>
        <v>4</v>
      </c>
      <c r="W456" s="162"/>
      <c r="X456" s="162"/>
      <c r="Y456" s="162"/>
      <c r="Z456" s="162">
        <f>'人口データ'!B102</f>
        <v>0</v>
      </c>
      <c r="AA456" s="162"/>
      <c r="AB456" s="162"/>
      <c r="AC456" s="162"/>
      <c r="AD456" s="162">
        <f>'人口データ'!F102</f>
        <v>4</v>
      </c>
      <c r="AE456" s="162"/>
      <c r="AF456" s="162"/>
      <c r="AG456" s="167"/>
    </row>
    <row r="457" spans="1:33" ht="15" customHeight="1">
      <c r="A457" s="24"/>
      <c r="B457" s="21"/>
      <c r="C457" s="21"/>
      <c r="D457" s="3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31"/>
      <c r="Q457" s="44"/>
      <c r="R457" s="135" t="s">
        <v>329</v>
      </c>
      <c r="S457" s="136"/>
      <c r="T457" s="136"/>
      <c r="U457" s="137"/>
      <c r="V457" s="188">
        <f>SUM(Z457:AG457)</f>
        <v>5</v>
      </c>
      <c r="W457" s="189"/>
      <c r="X457" s="189"/>
      <c r="Y457" s="189"/>
      <c r="Z457" s="191">
        <f>'人口データ'!B103</f>
        <v>0</v>
      </c>
      <c r="AA457" s="191"/>
      <c r="AB457" s="191"/>
      <c r="AC457" s="191"/>
      <c r="AD457" s="191">
        <f>'人口データ'!F103</f>
        <v>5</v>
      </c>
      <c r="AE457" s="191"/>
      <c r="AF457" s="191"/>
      <c r="AG457" s="195"/>
    </row>
    <row r="458" spans="1:33" ht="1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X458" s="106" t="s">
        <v>237</v>
      </c>
      <c r="Y458" s="106"/>
      <c r="Z458" s="106"/>
      <c r="AA458" s="106"/>
      <c r="AB458" s="106"/>
      <c r="AC458" s="106"/>
      <c r="AD458" s="106"/>
      <c r="AE458" s="106"/>
      <c r="AF458" s="106"/>
      <c r="AG458" s="106"/>
    </row>
    <row r="459" ht="15" customHeight="1"/>
    <row r="460" spans="1:12" ht="15" customHeight="1">
      <c r="A460" s="68" t="s">
        <v>102</v>
      </c>
      <c r="B460" s="90"/>
      <c r="C460" s="88"/>
      <c r="D460" s="88"/>
      <c r="E460" s="88"/>
      <c r="F460" s="88"/>
      <c r="G460" s="88"/>
      <c r="H460" s="88"/>
      <c r="I460" s="88"/>
      <c r="J460" s="88"/>
      <c r="K460" s="88"/>
      <c r="L460" s="88"/>
    </row>
    <row r="461" spans="1:2" ht="15" customHeight="1">
      <c r="A461" s="2"/>
      <c r="B461" s="23" t="s">
        <v>92</v>
      </c>
    </row>
    <row r="462" spans="1:5" ht="15" customHeight="1">
      <c r="A462" s="90" t="s">
        <v>64</v>
      </c>
      <c r="B462" s="88"/>
      <c r="C462" s="88"/>
      <c r="D462" s="88"/>
      <c r="E462" s="88"/>
    </row>
    <row r="463" spans="29:33" ht="15" customHeight="1">
      <c r="AC463" s="184" t="s">
        <v>86</v>
      </c>
      <c r="AD463" s="184"/>
      <c r="AE463" s="184"/>
      <c r="AF463" s="184"/>
      <c r="AG463" s="184"/>
    </row>
    <row r="464" spans="1:33" ht="15" customHeight="1">
      <c r="A464" s="153" t="s">
        <v>137</v>
      </c>
      <c r="B464" s="154"/>
      <c r="C464" s="154"/>
      <c r="D464" s="154"/>
      <c r="E464" s="139" t="s">
        <v>386</v>
      </c>
      <c r="F464" s="140"/>
      <c r="G464" s="140"/>
      <c r="H464" s="140"/>
      <c r="I464" s="139" t="s">
        <v>246</v>
      </c>
      <c r="J464" s="140"/>
      <c r="K464" s="140"/>
      <c r="L464" s="141"/>
      <c r="M464" s="140" t="s">
        <v>247</v>
      </c>
      <c r="N464" s="140"/>
      <c r="O464" s="140"/>
      <c r="P464" s="140"/>
      <c r="Q464" s="44"/>
      <c r="R464" s="154" t="s">
        <v>137</v>
      </c>
      <c r="S464" s="154"/>
      <c r="T464" s="154"/>
      <c r="U464" s="154"/>
      <c r="V464" s="153" t="s">
        <v>386</v>
      </c>
      <c r="W464" s="154"/>
      <c r="X464" s="154"/>
      <c r="Y464" s="155"/>
      <c r="Z464" s="140" t="s">
        <v>246</v>
      </c>
      <c r="AA464" s="140"/>
      <c r="AB464" s="140"/>
      <c r="AC464" s="141"/>
      <c r="AD464" s="140" t="s">
        <v>247</v>
      </c>
      <c r="AE464" s="140"/>
      <c r="AF464" s="140"/>
      <c r="AG464" s="141"/>
    </row>
    <row r="465" spans="1:33" ht="15" customHeight="1">
      <c r="A465" s="138" t="s">
        <v>396</v>
      </c>
      <c r="B465" s="130"/>
      <c r="C465" s="130"/>
      <c r="D465" s="130"/>
      <c r="E465" s="102">
        <f>SUM(I465:P465)</f>
        <v>0</v>
      </c>
      <c r="F465" s="101"/>
      <c r="G465" s="101"/>
      <c r="H465" s="101"/>
      <c r="I465" s="101">
        <f>AI517+AI519</f>
        <v>0</v>
      </c>
      <c r="J465" s="101"/>
      <c r="K465" s="101"/>
      <c r="L465" s="101"/>
      <c r="M465" s="101">
        <f>SUM(AK517+AK519)</f>
        <v>0</v>
      </c>
      <c r="N465" s="101"/>
      <c r="O465" s="101"/>
      <c r="P465" s="101"/>
      <c r="Q465" s="44"/>
      <c r="R465" s="130" t="s">
        <v>330</v>
      </c>
      <c r="S465" s="183"/>
      <c r="T465" s="183"/>
      <c r="U465" s="183"/>
      <c r="V465" s="102">
        <f>SUM(Z465:AG465)</f>
        <v>1674</v>
      </c>
      <c r="W465" s="101"/>
      <c r="X465" s="101"/>
      <c r="Y465" s="101"/>
      <c r="Z465" s="101">
        <f>SUM('人口データ'!R53:R57)</f>
        <v>750</v>
      </c>
      <c r="AA465" s="101"/>
      <c r="AB465" s="101"/>
      <c r="AC465" s="101"/>
      <c r="AD465" s="101">
        <f>SUM('人口データ'!S53:S57)</f>
        <v>924</v>
      </c>
      <c r="AE465" s="101"/>
      <c r="AF465" s="101"/>
      <c r="AG465" s="164"/>
    </row>
    <row r="466" spans="1:33" ht="15" customHeight="1">
      <c r="A466" s="138" t="s">
        <v>279</v>
      </c>
      <c r="B466" s="130"/>
      <c r="C466" s="130"/>
      <c r="D466" s="130"/>
      <c r="E466" s="146">
        <f>SUM(I466:P466)</f>
        <v>1236</v>
      </c>
      <c r="F466" s="117"/>
      <c r="G466" s="117"/>
      <c r="H466" s="117"/>
      <c r="I466" s="117">
        <f>SUM('人口データ'!R3:R7)</f>
        <v>612</v>
      </c>
      <c r="J466" s="117"/>
      <c r="K466" s="117"/>
      <c r="L466" s="117"/>
      <c r="M466" s="117">
        <f>SUM('人口データ'!S3:S7)</f>
        <v>624</v>
      </c>
      <c r="N466" s="117"/>
      <c r="O466" s="117"/>
      <c r="P466" s="117"/>
      <c r="Q466" s="44"/>
      <c r="R466" s="130" t="s">
        <v>65</v>
      </c>
      <c r="S466" s="183"/>
      <c r="T466" s="183"/>
      <c r="U466" s="183"/>
      <c r="V466" s="146">
        <f>SUM(Z466:AG466)</f>
        <v>2332</v>
      </c>
      <c r="W466" s="117"/>
      <c r="X466" s="117"/>
      <c r="Y466" s="117"/>
      <c r="Z466" s="117">
        <f>SUM('人口データ'!R58:R62)</f>
        <v>1101</v>
      </c>
      <c r="AA466" s="117"/>
      <c r="AB466" s="117"/>
      <c r="AC466" s="117"/>
      <c r="AD466" s="117">
        <f>SUM('人口データ'!S58:S62)</f>
        <v>1231</v>
      </c>
      <c r="AE466" s="117"/>
      <c r="AF466" s="117"/>
      <c r="AG466" s="165"/>
    </row>
    <row r="467" spans="1:33" ht="15" customHeight="1">
      <c r="A467" s="138" t="s">
        <v>66</v>
      </c>
      <c r="B467" s="130"/>
      <c r="C467" s="130"/>
      <c r="D467" s="130"/>
      <c r="E467" s="146">
        <f aca="true" t="shared" si="35" ref="E467:E475">SUM(I467:P467)</f>
        <v>1247</v>
      </c>
      <c r="F467" s="117"/>
      <c r="G467" s="117"/>
      <c r="H467" s="117"/>
      <c r="I467" s="117">
        <f>SUM('人口データ'!R8:R12)</f>
        <v>653</v>
      </c>
      <c r="J467" s="117"/>
      <c r="K467" s="117"/>
      <c r="L467" s="117"/>
      <c r="M467" s="117">
        <f>SUM('人口データ'!S8:S12)</f>
        <v>594</v>
      </c>
      <c r="N467" s="117"/>
      <c r="O467" s="117"/>
      <c r="P467" s="117"/>
      <c r="Q467" s="44"/>
      <c r="R467" s="130" t="s">
        <v>331</v>
      </c>
      <c r="S467" s="183"/>
      <c r="T467" s="183"/>
      <c r="U467" s="183"/>
      <c r="V467" s="146">
        <f aca="true" t="shared" si="36" ref="V467:V475">SUM(Z467:AG467)</f>
        <v>1970</v>
      </c>
      <c r="W467" s="117"/>
      <c r="X467" s="117"/>
      <c r="Y467" s="117"/>
      <c r="Z467" s="117">
        <f>SUM('人口データ'!R63:R67)</f>
        <v>1036</v>
      </c>
      <c r="AA467" s="117"/>
      <c r="AB467" s="117"/>
      <c r="AC467" s="117"/>
      <c r="AD467" s="117">
        <f>SUM('人口データ'!S63:S67)</f>
        <v>934</v>
      </c>
      <c r="AE467" s="117"/>
      <c r="AF467" s="117"/>
      <c r="AG467" s="165"/>
    </row>
    <row r="468" spans="1:33" ht="15" customHeight="1">
      <c r="A468" s="138" t="s">
        <v>215</v>
      </c>
      <c r="B468" s="130"/>
      <c r="C468" s="130"/>
      <c r="D468" s="130"/>
      <c r="E468" s="146">
        <f t="shared" si="35"/>
        <v>1130</v>
      </c>
      <c r="F468" s="117"/>
      <c r="G468" s="117"/>
      <c r="H468" s="117"/>
      <c r="I468" s="117">
        <f>SUM('人口データ'!R13:R17)</f>
        <v>603</v>
      </c>
      <c r="J468" s="117"/>
      <c r="K468" s="117"/>
      <c r="L468" s="117"/>
      <c r="M468" s="117">
        <f>SUM('人口データ'!S13:S17)</f>
        <v>527</v>
      </c>
      <c r="N468" s="117"/>
      <c r="O468" s="117"/>
      <c r="P468" s="117"/>
      <c r="Q468" s="44"/>
      <c r="R468" s="130" t="s">
        <v>332</v>
      </c>
      <c r="S468" s="183"/>
      <c r="T468" s="183"/>
      <c r="U468" s="183"/>
      <c r="V468" s="146">
        <f t="shared" si="36"/>
        <v>1149</v>
      </c>
      <c r="W468" s="117"/>
      <c r="X468" s="117"/>
      <c r="Y468" s="117"/>
      <c r="Z468" s="117">
        <f>SUM('人口データ'!R68:R72)</f>
        <v>628</v>
      </c>
      <c r="AA468" s="117"/>
      <c r="AB468" s="117"/>
      <c r="AC468" s="117"/>
      <c r="AD468" s="117">
        <f>SUM('人口データ'!S68:S72)</f>
        <v>521</v>
      </c>
      <c r="AE468" s="117"/>
      <c r="AF468" s="117"/>
      <c r="AG468" s="165"/>
    </row>
    <row r="469" spans="1:33" ht="15" customHeight="1">
      <c r="A469" s="138" t="s">
        <v>217</v>
      </c>
      <c r="B469" s="130"/>
      <c r="C469" s="130"/>
      <c r="D469" s="130"/>
      <c r="E469" s="146">
        <f t="shared" si="35"/>
        <v>1148</v>
      </c>
      <c r="F469" s="117"/>
      <c r="G469" s="117"/>
      <c r="H469" s="117"/>
      <c r="I469" s="117">
        <f>SUM('人口データ'!R18:R22)</f>
        <v>556</v>
      </c>
      <c r="J469" s="117"/>
      <c r="K469" s="117"/>
      <c r="L469" s="117"/>
      <c r="M469" s="117">
        <f>SUM('人口データ'!S18:S22)</f>
        <v>592</v>
      </c>
      <c r="N469" s="117"/>
      <c r="O469" s="117"/>
      <c r="P469" s="117"/>
      <c r="Q469" s="44"/>
      <c r="R469" s="130" t="s">
        <v>333</v>
      </c>
      <c r="S469" s="183"/>
      <c r="T469" s="183"/>
      <c r="U469" s="183"/>
      <c r="V469" s="146">
        <f t="shared" si="36"/>
        <v>822</v>
      </c>
      <c r="W469" s="117"/>
      <c r="X469" s="117"/>
      <c r="Y469" s="117"/>
      <c r="Z469" s="117">
        <f>SUM('人口データ'!R73:R77)</f>
        <v>427</v>
      </c>
      <c r="AA469" s="117"/>
      <c r="AB469" s="117"/>
      <c r="AC469" s="117"/>
      <c r="AD469" s="117">
        <f>SUM('人口データ'!S73:S77)</f>
        <v>395</v>
      </c>
      <c r="AE469" s="117"/>
      <c r="AF469" s="117"/>
      <c r="AG469" s="165"/>
    </row>
    <row r="470" spans="1:33" ht="15" customHeight="1">
      <c r="A470" s="138" t="s">
        <v>219</v>
      </c>
      <c r="B470" s="130"/>
      <c r="C470" s="130"/>
      <c r="D470" s="130"/>
      <c r="E470" s="146">
        <f t="shared" si="35"/>
        <v>1335</v>
      </c>
      <c r="F470" s="117"/>
      <c r="G470" s="117"/>
      <c r="H470" s="117"/>
      <c r="I470" s="117">
        <f>SUM('人口データ'!R23:R27)</f>
        <v>674</v>
      </c>
      <c r="J470" s="117"/>
      <c r="K470" s="117"/>
      <c r="L470" s="117"/>
      <c r="M470" s="117">
        <f>SUM('人口データ'!S23:S27)</f>
        <v>661</v>
      </c>
      <c r="N470" s="117"/>
      <c r="O470" s="117"/>
      <c r="P470" s="117"/>
      <c r="Q470" s="44"/>
      <c r="R470" s="130" t="s">
        <v>231</v>
      </c>
      <c r="S470" s="183"/>
      <c r="T470" s="183"/>
      <c r="U470" s="183"/>
      <c r="V470" s="146">
        <f t="shared" si="36"/>
        <v>550</v>
      </c>
      <c r="W470" s="117"/>
      <c r="X470" s="117"/>
      <c r="Y470" s="117"/>
      <c r="Z470" s="117">
        <f>SUM('人口データ'!R78:R82)</f>
        <v>243</v>
      </c>
      <c r="AA470" s="117"/>
      <c r="AB470" s="117"/>
      <c r="AC470" s="117"/>
      <c r="AD470" s="117">
        <f>SUM('人口データ'!S78:S82)</f>
        <v>307</v>
      </c>
      <c r="AE470" s="117"/>
      <c r="AF470" s="117"/>
      <c r="AG470" s="165"/>
    </row>
    <row r="471" spans="1:33" ht="15" customHeight="1">
      <c r="A471" s="138" t="s">
        <v>67</v>
      </c>
      <c r="B471" s="130"/>
      <c r="C471" s="130"/>
      <c r="D471" s="130"/>
      <c r="E471" s="146">
        <f t="shared" si="35"/>
        <v>1649</v>
      </c>
      <c r="F471" s="117"/>
      <c r="G471" s="117"/>
      <c r="H471" s="117"/>
      <c r="I471" s="117">
        <f>SUM('人口データ'!R28:R32)</f>
        <v>797</v>
      </c>
      <c r="J471" s="117"/>
      <c r="K471" s="117"/>
      <c r="L471" s="117"/>
      <c r="M471" s="117">
        <f>SUM('人口データ'!S28:S32)</f>
        <v>852</v>
      </c>
      <c r="N471" s="117"/>
      <c r="O471" s="117"/>
      <c r="P471" s="117"/>
      <c r="Q471" s="44"/>
      <c r="R471" s="130" t="s">
        <v>362</v>
      </c>
      <c r="S471" s="183"/>
      <c r="T471" s="183"/>
      <c r="U471" s="183"/>
      <c r="V471" s="146">
        <f t="shared" si="36"/>
        <v>378</v>
      </c>
      <c r="W471" s="117"/>
      <c r="X471" s="117"/>
      <c r="Y471" s="117"/>
      <c r="Z471" s="117">
        <f>SUM('人口データ'!R83:R87)</f>
        <v>118</v>
      </c>
      <c r="AA471" s="117"/>
      <c r="AB471" s="117"/>
      <c r="AC471" s="117"/>
      <c r="AD471" s="117">
        <f>SUM('人口データ'!S83:S87)</f>
        <v>260</v>
      </c>
      <c r="AE471" s="117"/>
      <c r="AF471" s="117"/>
      <c r="AG471" s="165"/>
    </row>
    <row r="472" spans="1:33" ht="15" customHeight="1">
      <c r="A472" s="138" t="s">
        <v>24</v>
      </c>
      <c r="B472" s="130"/>
      <c r="C472" s="130"/>
      <c r="D472" s="130"/>
      <c r="E472" s="146">
        <f t="shared" si="35"/>
        <v>2043</v>
      </c>
      <c r="F472" s="117"/>
      <c r="G472" s="117"/>
      <c r="H472" s="117"/>
      <c r="I472" s="117">
        <f>SUM('人口データ'!R33:R37)</f>
        <v>977</v>
      </c>
      <c r="J472" s="117"/>
      <c r="K472" s="117"/>
      <c r="L472" s="117"/>
      <c r="M472" s="117">
        <f>SUM('人口データ'!S33:S37)</f>
        <v>1066</v>
      </c>
      <c r="N472" s="117"/>
      <c r="O472" s="117"/>
      <c r="P472" s="117"/>
      <c r="Q472" s="44"/>
      <c r="R472" s="130" t="s">
        <v>234</v>
      </c>
      <c r="S472" s="183"/>
      <c r="T472" s="183"/>
      <c r="U472" s="183"/>
      <c r="V472" s="146">
        <f t="shared" si="36"/>
        <v>210</v>
      </c>
      <c r="W472" s="117"/>
      <c r="X472" s="117"/>
      <c r="Y472" s="117"/>
      <c r="Z472" s="117">
        <f>SUM('人口データ'!R88:R92)</f>
        <v>56</v>
      </c>
      <c r="AA472" s="117"/>
      <c r="AB472" s="117"/>
      <c r="AC472" s="117"/>
      <c r="AD472" s="117">
        <f>SUM('人口データ'!S88:S92)</f>
        <v>154</v>
      </c>
      <c r="AE472" s="117"/>
      <c r="AF472" s="117"/>
      <c r="AG472" s="165"/>
    </row>
    <row r="473" spans="1:33" ht="15" customHeight="1">
      <c r="A473" s="138" t="s">
        <v>273</v>
      </c>
      <c r="B473" s="130"/>
      <c r="C473" s="130"/>
      <c r="D473" s="130"/>
      <c r="E473" s="146">
        <f t="shared" si="35"/>
        <v>1574</v>
      </c>
      <c r="F473" s="117"/>
      <c r="G473" s="117"/>
      <c r="H473" s="117"/>
      <c r="I473" s="117">
        <f>SUM('人口データ'!R38:R42)</f>
        <v>757</v>
      </c>
      <c r="J473" s="117"/>
      <c r="K473" s="117"/>
      <c r="L473" s="117"/>
      <c r="M473" s="117">
        <f>SUM('人口データ'!S38:S42)</f>
        <v>817</v>
      </c>
      <c r="N473" s="117"/>
      <c r="O473" s="117"/>
      <c r="P473" s="117"/>
      <c r="Q473" s="44"/>
      <c r="R473" s="130" t="s">
        <v>216</v>
      </c>
      <c r="S473" s="183"/>
      <c r="T473" s="183"/>
      <c r="U473" s="183"/>
      <c r="V473" s="146">
        <f t="shared" si="36"/>
        <v>109</v>
      </c>
      <c r="W473" s="117"/>
      <c r="X473" s="117"/>
      <c r="Y473" s="117"/>
      <c r="Z473" s="117">
        <f>SUM('人口データ'!R93:R97)</f>
        <v>24</v>
      </c>
      <c r="AA473" s="117"/>
      <c r="AB473" s="117"/>
      <c r="AC473" s="117"/>
      <c r="AD473" s="117">
        <f>SUM('人口データ'!S93:S97)</f>
        <v>85</v>
      </c>
      <c r="AE473" s="117"/>
      <c r="AF473" s="117"/>
      <c r="AG473" s="165"/>
    </row>
    <row r="474" spans="1:33" ht="15" customHeight="1">
      <c r="A474" s="138" t="s">
        <v>274</v>
      </c>
      <c r="B474" s="130"/>
      <c r="C474" s="130"/>
      <c r="D474" s="130"/>
      <c r="E474" s="146">
        <f t="shared" si="35"/>
        <v>1380</v>
      </c>
      <c r="F474" s="117"/>
      <c r="G474" s="117"/>
      <c r="H474" s="117"/>
      <c r="I474" s="117">
        <f>SUM('人口データ'!R43:R47)</f>
        <v>668</v>
      </c>
      <c r="J474" s="117"/>
      <c r="K474" s="117"/>
      <c r="L474" s="117"/>
      <c r="M474" s="117">
        <f>SUM('人口データ'!S43:S47)</f>
        <v>712</v>
      </c>
      <c r="N474" s="117"/>
      <c r="O474" s="117"/>
      <c r="P474" s="117"/>
      <c r="Q474" s="44"/>
      <c r="R474" s="130" t="s">
        <v>218</v>
      </c>
      <c r="S474" s="183"/>
      <c r="T474" s="183"/>
      <c r="U474" s="183"/>
      <c r="V474" s="146">
        <f t="shared" si="36"/>
        <v>29</v>
      </c>
      <c r="W474" s="117"/>
      <c r="X474" s="117"/>
      <c r="Y474" s="117"/>
      <c r="Z474" s="117">
        <f>SUM('人口データ'!R98:R102)</f>
        <v>7</v>
      </c>
      <c r="AA474" s="117"/>
      <c r="AB474" s="117"/>
      <c r="AC474" s="117"/>
      <c r="AD474" s="117">
        <f>SUM('人口データ'!S98:S102)</f>
        <v>22</v>
      </c>
      <c r="AE474" s="117"/>
      <c r="AF474" s="117"/>
      <c r="AG474" s="165"/>
    </row>
    <row r="475" spans="1:33" ht="15" customHeight="1">
      <c r="A475" s="135" t="s">
        <v>275</v>
      </c>
      <c r="B475" s="136"/>
      <c r="C475" s="136"/>
      <c r="D475" s="136"/>
      <c r="E475" s="97">
        <f t="shared" si="35"/>
        <v>1233</v>
      </c>
      <c r="F475" s="108"/>
      <c r="G475" s="108"/>
      <c r="H475" s="108"/>
      <c r="I475" s="108">
        <f>SUM('人口データ'!R48:R52)</f>
        <v>585</v>
      </c>
      <c r="J475" s="108"/>
      <c r="K475" s="108"/>
      <c r="L475" s="108"/>
      <c r="M475" s="108">
        <f>SUM('人口データ'!S48:S52)</f>
        <v>648</v>
      </c>
      <c r="N475" s="108"/>
      <c r="O475" s="108"/>
      <c r="P475" s="196"/>
      <c r="Q475" s="44"/>
      <c r="R475" s="136" t="s">
        <v>329</v>
      </c>
      <c r="S475" s="185"/>
      <c r="T475" s="185"/>
      <c r="U475" s="185"/>
      <c r="V475" s="97">
        <f t="shared" si="36"/>
        <v>3</v>
      </c>
      <c r="W475" s="108"/>
      <c r="X475" s="108"/>
      <c r="Y475" s="108"/>
      <c r="Z475" s="108">
        <f>'人口データ'!R103</f>
        <v>0</v>
      </c>
      <c r="AA475" s="108"/>
      <c r="AB475" s="108"/>
      <c r="AC475" s="108"/>
      <c r="AD475" s="108">
        <f>'人口データ'!S103</f>
        <v>3</v>
      </c>
      <c r="AE475" s="108"/>
      <c r="AF475" s="108"/>
      <c r="AG475" s="196"/>
    </row>
    <row r="476" spans="1:33" ht="15" customHeight="1">
      <c r="A476" s="53"/>
      <c r="Q476" s="1"/>
      <c r="X476" s="52"/>
      <c r="Y476" s="52"/>
      <c r="Z476" s="52"/>
      <c r="AA476" s="52"/>
      <c r="AB476" s="52"/>
      <c r="AC476" s="52"/>
      <c r="AD476" s="52"/>
      <c r="AE476" s="52"/>
      <c r="AF476" s="52"/>
      <c r="AG476" s="52" t="s">
        <v>237</v>
      </c>
    </row>
    <row r="477" spans="2:33" ht="15" customHeight="1">
      <c r="B477" s="53"/>
      <c r="Q477" s="1"/>
      <c r="W477" s="52"/>
      <c r="X477" s="52"/>
      <c r="Y477" s="52"/>
      <c r="Z477" s="52"/>
      <c r="AA477" s="52"/>
      <c r="AB477" s="52"/>
      <c r="AC477" s="52"/>
      <c r="AD477" s="52"/>
      <c r="AE477" s="52"/>
      <c r="AF477" s="52"/>
      <c r="AG477" s="52"/>
    </row>
    <row r="478" spans="1:17" ht="15" customHeight="1">
      <c r="A478" s="92" t="s">
        <v>235</v>
      </c>
      <c r="B478" s="88"/>
      <c r="C478" s="88"/>
      <c r="D478" s="88"/>
      <c r="E478" s="88"/>
      <c r="Q478" s="1"/>
    </row>
    <row r="479" spans="17:33" ht="15" customHeight="1">
      <c r="Q479" s="1"/>
      <c r="AC479" s="184" t="s">
        <v>86</v>
      </c>
      <c r="AD479" s="184"/>
      <c r="AE479" s="184"/>
      <c r="AF479" s="184"/>
      <c r="AG479" s="184"/>
    </row>
    <row r="480" spans="1:33" ht="15" customHeight="1">
      <c r="A480" s="153" t="s">
        <v>137</v>
      </c>
      <c r="B480" s="154"/>
      <c r="C480" s="154"/>
      <c r="D480" s="154"/>
      <c r="E480" s="139" t="s">
        <v>386</v>
      </c>
      <c r="F480" s="140"/>
      <c r="G480" s="140"/>
      <c r="H480" s="140"/>
      <c r="I480" s="139" t="s">
        <v>246</v>
      </c>
      <c r="J480" s="140"/>
      <c r="K480" s="140"/>
      <c r="L480" s="141"/>
      <c r="M480" s="140" t="s">
        <v>247</v>
      </c>
      <c r="N480" s="140"/>
      <c r="O480" s="140"/>
      <c r="P480" s="140"/>
      <c r="Q480" s="44"/>
      <c r="R480" s="154" t="s">
        <v>137</v>
      </c>
      <c r="S480" s="154"/>
      <c r="T480" s="154"/>
      <c r="U480" s="154"/>
      <c r="V480" s="153" t="s">
        <v>386</v>
      </c>
      <c r="W480" s="154"/>
      <c r="X480" s="154"/>
      <c r="Y480" s="155"/>
      <c r="Z480" s="140" t="s">
        <v>246</v>
      </c>
      <c r="AA480" s="140"/>
      <c r="AB480" s="140"/>
      <c r="AC480" s="141"/>
      <c r="AD480" s="140" t="s">
        <v>247</v>
      </c>
      <c r="AE480" s="140"/>
      <c r="AF480" s="140"/>
      <c r="AG480" s="141"/>
    </row>
    <row r="481" spans="1:33" ht="15" customHeight="1">
      <c r="A481" s="138" t="s">
        <v>396</v>
      </c>
      <c r="B481" s="130"/>
      <c r="C481" s="130"/>
      <c r="D481" s="130"/>
      <c r="E481" s="102">
        <f>SUM(I481:P481)</f>
        <v>0</v>
      </c>
      <c r="F481" s="101"/>
      <c r="G481" s="101"/>
      <c r="H481" s="101"/>
      <c r="I481" s="101">
        <f>AI534+AI536</f>
        <v>0</v>
      </c>
      <c r="J481" s="101"/>
      <c r="K481" s="101"/>
      <c r="L481" s="101"/>
      <c r="M481" s="101">
        <f>AK534+AK536</f>
        <v>0</v>
      </c>
      <c r="N481" s="101"/>
      <c r="O481" s="101"/>
      <c r="P481" s="101"/>
      <c r="Q481" s="44"/>
      <c r="R481" s="130" t="s">
        <v>330</v>
      </c>
      <c r="S481" s="183"/>
      <c r="T481" s="183"/>
      <c r="U481" s="183"/>
      <c r="V481" s="146">
        <f>SUM(Z481:AG481)</f>
        <v>1207</v>
      </c>
      <c r="W481" s="117"/>
      <c r="X481" s="117"/>
      <c r="Y481" s="117"/>
      <c r="Z481" s="101">
        <f>SUM('人口データ'!V53:V57)</f>
        <v>531</v>
      </c>
      <c r="AA481" s="101"/>
      <c r="AB481" s="101"/>
      <c r="AC481" s="101"/>
      <c r="AD481" s="101">
        <f>SUM('人口データ'!W53:W57)</f>
        <v>676</v>
      </c>
      <c r="AE481" s="101"/>
      <c r="AF481" s="101"/>
      <c r="AG481" s="164"/>
    </row>
    <row r="482" spans="1:33" ht="15" customHeight="1">
      <c r="A482" s="138" t="s">
        <v>279</v>
      </c>
      <c r="B482" s="130"/>
      <c r="C482" s="130"/>
      <c r="D482" s="130"/>
      <c r="E482" s="146">
        <f>SUM(I482:P482)</f>
        <v>1109</v>
      </c>
      <c r="F482" s="117"/>
      <c r="G482" s="117"/>
      <c r="H482" s="117"/>
      <c r="I482" s="117">
        <f>SUM('人口データ'!V3:V7)</f>
        <v>555</v>
      </c>
      <c r="J482" s="117"/>
      <c r="K482" s="117"/>
      <c r="L482" s="117"/>
      <c r="M482" s="117">
        <f>SUM('人口データ'!W3:W7)</f>
        <v>554</v>
      </c>
      <c r="N482" s="117"/>
      <c r="O482" s="117"/>
      <c r="P482" s="117"/>
      <c r="Q482" s="44"/>
      <c r="R482" s="130" t="s">
        <v>65</v>
      </c>
      <c r="S482" s="183"/>
      <c r="T482" s="183"/>
      <c r="U482" s="183"/>
      <c r="V482" s="146">
        <f>SUM(Z482:AG482)</f>
        <v>1532</v>
      </c>
      <c r="W482" s="117"/>
      <c r="X482" s="117"/>
      <c r="Y482" s="117"/>
      <c r="Z482" s="117">
        <f>SUM('人口データ'!V58:V62)</f>
        <v>702</v>
      </c>
      <c r="AA482" s="117"/>
      <c r="AB482" s="117"/>
      <c r="AC482" s="117"/>
      <c r="AD482" s="117">
        <f>SUM('人口データ'!W58:W62)</f>
        <v>830</v>
      </c>
      <c r="AE482" s="117"/>
      <c r="AF482" s="117"/>
      <c r="AG482" s="165"/>
    </row>
    <row r="483" spans="1:33" ht="15" customHeight="1">
      <c r="A483" s="138" t="s">
        <v>66</v>
      </c>
      <c r="B483" s="130"/>
      <c r="C483" s="130"/>
      <c r="D483" s="130"/>
      <c r="E483" s="146">
        <f aca="true" t="shared" si="37" ref="E483:E491">SUM(I483:P483)</f>
        <v>1051</v>
      </c>
      <c r="F483" s="117"/>
      <c r="G483" s="117"/>
      <c r="H483" s="117"/>
      <c r="I483" s="117">
        <f>SUM('人口データ'!V8:V12)</f>
        <v>517</v>
      </c>
      <c r="J483" s="117"/>
      <c r="K483" s="117"/>
      <c r="L483" s="117"/>
      <c r="M483" s="117">
        <f>SUM('人口データ'!W8:W12)</f>
        <v>534</v>
      </c>
      <c r="N483" s="117"/>
      <c r="O483" s="117"/>
      <c r="P483" s="117"/>
      <c r="Q483" s="44"/>
      <c r="R483" s="130" t="s">
        <v>331</v>
      </c>
      <c r="S483" s="183"/>
      <c r="T483" s="183"/>
      <c r="U483" s="183"/>
      <c r="V483" s="146">
        <f aca="true" t="shared" si="38" ref="V483:V491">SUM(Z483:AG483)</f>
        <v>1439</v>
      </c>
      <c r="W483" s="117"/>
      <c r="X483" s="117"/>
      <c r="Y483" s="117"/>
      <c r="Z483" s="117">
        <f>SUM('人口データ'!V63:V67)</f>
        <v>714</v>
      </c>
      <c r="AA483" s="117"/>
      <c r="AB483" s="117"/>
      <c r="AC483" s="117"/>
      <c r="AD483" s="117">
        <f>SUM('人口データ'!W63:W67)</f>
        <v>725</v>
      </c>
      <c r="AE483" s="117"/>
      <c r="AF483" s="117"/>
      <c r="AG483" s="165"/>
    </row>
    <row r="484" spans="1:33" ht="15" customHeight="1">
      <c r="A484" s="138" t="s">
        <v>215</v>
      </c>
      <c r="B484" s="130"/>
      <c r="C484" s="130"/>
      <c r="D484" s="130"/>
      <c r="E484" s="146">
        <f t="shared" si="37"/>
        <v>849</v>
      </c>
      <c r="F484" s="117"/>
      <c r="G484" s="117"/>
      <c r="H484" s="117"/>
      <c r="I484" s="117">
        <f>SUM('人口データ'!V13:V17)</f>
        <v>402</v>
      </c>
      <c r="J484" s="117"/>
      <c r="K484" s="117"/>
      <c r="L484" s="117"/>
      <c r="M484" s="117">
        <f>SUM('人口データ'!W13:W17)</f>
        <v>447</v>
      </c>
      <c r="N484" s="117"/>
      <c r="O484" s="117"/>
      <c r="P484" s="117"/>
      <c r="Q484" s="44"/>
      <c r="R484" s="130" t="s">
        <v>332</v>
      </c>
      <c r="S484" s="183"/>
      <c r="T484" s="183"/>
      <c r="U484" s="183"/>
      <c r="V484" s="146">
        <f t="shared" si="38"/>
        <v>1117</v>
      </c>
      <c r="W484" s="117"/>
      <c r="X484" s="117"/>
      <c r="Y484" s="117"/>
      <c r="Z484" s="117">
        <f>SUM('人口データ'!V68:V72)</f>
        <v>533</v>
      </c>
      <c r="AA484" s="117"/>
      <c r="AB484" s="117"/>
      <c r="AC484" s="117"/>
      <c r="AD484" s="117">
        <f>SUM('人口データ'!W68:W72)</f>
        <v>584</v>
      </c>
      <c r="AE484" s="117"/>
      <c r="AF484" s="117"/>
      <c r="AG484" s="165"/>
    </row>
    <row r="485" spans="1:33" ht="15" customHeight="1">
      <c r="A485" s="138" t="s">
        <v>217</v>
      </c>
      <c r="B485" s="130"/>
      <c r="C485" s="130"/>
      <c r="D485" s="130"/>
      <c r="E485" s="146">
        <f t="shared" si="37"/>
        <v>1007</v>
      </c>
      <c r="F485" s="117"/>
      <c r="G485" s="117"/>
      <c r="H485" s="117"/>
      <c r="I485" s="117">
        <f>SUM('人口データ'!V18:V22)</f>
        <v>554</v>
      </c>
      <c r="J485" s="117"/>
      <c r="K485" s="117"/>
      <c r="L485" s="117"/>
      <c r="M485" s="117">
        <f>SUM('人口データ'!W18:W22)</f>
        <v>453</v>
      </c>
      <c r="N485" s="117"/>
      <c r="O485" s="117"/>
      <c r="P485" s="117"/>
      <c r="Q485" s="44"/>
      <c r="R485" s="130" t="s">
        <v>333</v>
      </c>
      <c r="S485" s="183"/>
      <c r="T485" s="183"/>
      <c r="U485" s="183"/>
      <c r="V485" s="146">
        <f t="shared" si="38"/>
        <v>879</v>
      </c>
      <c r="W485" s="117"/>
      <c r="X485" s="117"/>
      <c r="Y485" s="117"/>
      <c r="Z485" s="117">
        <f>SUM('人口データ'!V73:V77)</f>
        <v>422</v>
      </c>
      <c r="AA485" s="117"/>
      <c r="AB485" s="117"/>
      <c r="AC485" s="117"/>
      <c r="AD485" s="117">
        <f>SUM('人口データ'!W73:W77)</f>
        <v>457</v>
      </c>
      <c r="AE485" s="117"/>
      <c r="AF485" s="117"/>
      <c r="AG485" s="165"/>
    </row>
    <row r="486" spans="1:33" ht="15" customHeight="1">
      <c r="A486" s="138" t="s">
        <v>219</v>
      </c>
      <c r="B486" s="130"/>
      <c r="C486" s="130"/>
      <c r="D486" s="130"/>
      <c r="E486" s="146">
        <f t="shared" si="37"/>
        <v>1255</v>
      </c>
      <c r="F486" s="117"/>
      <c r="G486" s="117"/>
      <c r="H486" s="117"/>
      <c r="I486" s="117">
        <f>SUM('人口データ'!V23:V27)</f>
        <v>684</v>
      </c>
      <c r="J486" s="117"/>
      <c r="K486" s="117"/>
      <c r="L486" s="117"/>
      <c r="M486" s="117">
        <f>SUM('人口データ'!W23:W27)</f>
        <v>571</v>
      </c>
      <c r="N486" s="117"/>
      <c r="O486" s="117"/>
      <c r="P486" s="117"/>
      <c r="Q486" s="44"/>
      <c r="R486" s="130" t="s">
        <v>231</v>
      </c>
      <c r="S486" s="183"/>
      <c r="T486" s="183"/>
      <c r="U486" s="183"/>
      <c r="V486" s="146">
        <f t="shared" si="38"/>
        <v>612</v>
      </c>
      <c r="W486" s="117"/>
      <c r="X486" s="117"/>
      <c r="Y486" s="117"/>
      <c r="Z486" s="117">
        <f>SUM('人口データ'!V78:V82)</f>
        <v>277</v>
      </c>
      <c r="AA486" s="117"/>
      <c r="AB486" s="117"/>
      <c r="AC486" s="117"/>
      <c r="AD486" s="117">
        <f>SUM('人口データ'!W78:W82)</f>
        <v>335</v>
      </c>
      <c r="AE486" s="117"/>
      <c r="AF486" s="117"/>
      <c r="AG486" s="165"/>
    </row>
    <row r="487" spans="1:33" ht="15" customHeight="1">
      <c r="A487" s="138" t="s">
        <v>67</v>
      </c>
      <c r="B487" s="130"/>
      <c r="C487" s="130"/>
      <c r="D487" s="130"/>
      <c r="E487" s="146">
        <f t="shared" si="37"/>
        <v>1393</v>
      </c>
      <c r="F487" s="117"/>
      <c r="G487" s="117"/>
      <c r="H487" s="117"/>
      <c r="I487" s="117">
        <f>SUM('人口データ'!V28:V32)</f>
        <v>691</v>
      </c>
      <c r="J487" s="117"/>
      <c r="K487" s="117"/>
      <c r="L487" s="117"/>
      <c r="M487" s="117">
        <f>SUM('人口データ'!W28:W32)</f>
        <v>702</v>
      </c>
      <c r="N487" s="117"/>
      <c r="O487" s="117"/>
      <c r="P487" s="117"/>
      <c r="Q487" s="44"/>
      <c r="R487" s="130" t="s">
        <v>362</v>
      </c>
      <c r="S487" s="183"/>
      <c r="T487" s="183"/>
      <c r="U487" s="183"/>
      <c r="V487" s="146">
        <f t="shared" si="38"/>
        <v>406</v>
      </c>
      <c r="W487" s="117"/>
      <c r="X487" s="117"/>
      <c r="Y487" s="117"/>
      <c r="Z487" s="117">
        <f>SUM('人口データ'!V83:V87)</f>
        <v>133</v>
      </c>
      <c r="AA487" s="117"/>
      <c r="AB487" s="117"/>
      <c r="AC487" s="117"/>
      <c r="AD487" s="117">
        <f>SUM('人口データ'!W83:W87)</f>
        <v>273</v>
      </c>
      <c r="AE487" s="117"/>
      <c r="AF487" s="117"/>
      <c r="AG487" s="165"/>
    </row>
    <row r="488" spans="1:33" ht="15" customHeight="1">
      <c r="A488" s="138" t="s">
        <v>24</v>
      </c>
      <c r="B488" s="130"/>
      <c r="C488" s="130"/>
      <c r="D488" s="130"/>
      <c r="E488" s="146">
        <f t="shared" si="37"/>
        <v>1809</v>
      </c>
      <c r="F488" s="117"/>
      <c r="G488" s="117"/>
      <c r="H488" s="117"/>
      <c r="I488" s="117">
        <f>SUM('人口データ'!V33:V37)</f>
        <v>888</v>
      </c>
      <c r="J488" s="117"/>
      <c r="K488" s="117"/>
      <c r="L488" s="117"/>
      <c r="M488" s="117">
        <f>SUM('人口データ'!W33:W37)</f>
        <v>921</v>
      </c>
      <c r="N488" s="117"/>
      <c r="O488" s="117"/>
      <c r="P488" s="117"/>
      <c r="Q488" s="44"/>
      <c r="R488" s="130" t="s">
        <v>234</v>
      </c>
      <c r="S488" s="183"/>
      <c r="T488" s="183"/>
      <c r="U488" s="183"/>
      <c r="V488" s="146">
        <f t="shared" si="38"/>
        <v>191</v>
      </c>
      <c r="W488" s="117"/>
      <c r="X488" s="117"/>
      <c r="Y488" s="117"/>
      <c r="Z488" s="117">
        <f>SUM('人口データ'!V88:V92)</f>
        <v>59</v>
      </c>
      <c r="AA488" s="117"/>
      <c r="AB488" s="117"/>
      <c r="AC488" s="117"/>
      <c r="AD488" s="117">
        <f>SUM('人口データ'!W88:W92)</f>
        <v>132</v>
      </c>
      <c r="AE488" s="117"/>
      <c r="AF488" s="117"/>
      <c r="AG488" s="165"/>
    </row>
    <row r="489" spans="1:33" ht="15" customHeight="1">
      <c r="A489" s="138" t="s">
        <v>273</v>
      </c>
      <c r="B489" s="130"/>
      <c r="C489" s="130"/>
      <c r="D489" s="130"/>
      <c r="E489" s="146">
        <f t="shared" si="37"/>
        <v>1457</v>
      </c>
      <c r="F489" s="117"/>
      <c r="G489" s="117"/>
      <c r="H489" s="117"/>
      <c r="I489" s="117">
        <f>SUM('人口データ'!V38:V42)</f>
        <v>740</v>
      </c>
      <c r="J489" s="117"/>
      <c r="K489" s="117"/>
      <c r="L489" s="117"/>
      <c r="M489" s="117">
        <f>SUM('人口データ'!W38:W42)</f>
        <v>717</v>
      </c>
      <c r="N489" s="117"/>
      <c r="O489" s="117"/>
      <c r="P489" s="117"/>
      <c r="Q489" s="44"/>
      <c r="R489" s="130" t="s">
        <v>216</v>
      </c>
      <c r="S489" s="183"/>
      <c r="T489" s="183"/>
      <c r="U489" s="183"/>
      <c r="V489" s="146">
        <f t="shared" si="38"/>
        <v>91</v>
      </c>
      <c r="W489" s="117"/>
      <c r="X489" s="117"/>
      <c r="Y489" s="117"/>
      <c r="Z489" s="117">
        <f>SUM('人口データ'!V93:V97)</f>
        <v>24</v>
      </c>
      <c r="AA489" s="117"/>
      <c r="AB489" s="117"/>
      <c r="AC489" s="117"/>
      <c r="AD489" s="117">
        <f>SUM('人口データ'!W93:W97)</f>
        <v>67</v>
      </c>
      <c r="AE489" s="117"/>
      <c r="AF489" s="117"/>
      <c r="AG489" s="165"/>
    </row>
    <row r="490" spans="1:33" ht="15" customHeight="1">
      <c r="A490" s="138" t="s">
        <v>274</v>
      </c>
      <c r="B490" s="130"/>
      <c r="C490" s="130"/>
      <c r="D490" s="130"/>
      <c r="E490" s="146">
        <f t="shared" si="37"/>
        <v>1089</v>
      </c>
      <c r="F490" s="117"/>
      <c r="G490" s="117"/>
      <c r="H490" s="117"/>
      <c r="I490" s="117">
        <f>SUM('人口データ'!V43:V47)</f>
        <v>525</v>
      </c>
      <c r="J490" s="117"/>
      <c r="K490" s="117"/>
      <c r="L490" s="117"/>
      <c r="M490" s="117">
        <f>SUM('人口データ'!W43:W47)</f>
        <v>564</v>
      </c>
      <c r="N490" s="117"/>
      <c r="O490" s="117"/>
      <c r="P490" s="117"/>
      <c r="Q490" s="44"/>
      <c r="R490" s="130" t="s">
        <v>218</v>
      </c>
      <c r="S490" s="183"/>
      <c r="T490" s="183"/>
      <c r="U490" s="183"/>
      <c r="V490" s="146">
        <f t="shared" si="38"/>
        <v>11</v>
      </c>
      <c r="W490" s="117"/>
      <c r="X490" s="117"/>
      <c r="Y490" s="117"/>
      <c r="Z490" s="117">
        <f>SUM('人口データ'!V98:V102)</f>
        <v>5</v>
      </c>
      <c r="AA490" s="117"/>
      <c r="AB490" s="117"/>
      <c r="AC490" s="117"/>
      <c r="AD490" s="117">
        <f>SUM('人口データ'!W98:W102)</f>
        <v>6</v>
      </c>
      <c r="AE490" s="117"/>
      <c r="AF490" s="117"/>
      <c r="AG490" s="165"/>
    </row>
    <row r="491" spans="1:33" ht="15" customHeight="1">
      <c r="A491" s="135" t="s">
        <v>275</v>
      </c>
      <c r="B491" s="136"/>
      <c r="C491" s="136"/>
      <c r="D491" s="136"/>
      <c r="E491" s="97">
        <f t="shared" si="37"/>
        <v>926</v>
      </c>
      <c r="F491" s="108"/>
      <c r="G491" s="108"/>
      <c r="H491" s="108"/>
      <c r="I491" s="108">
        <f>SUM('人口データ'!V48:V52)</f>
        <v>459</v>
      </c>
      <c r="J491" s="108"/>
      <c r="K491" s="108"/>
      <c r="L491" s="108"/>
      <c r="M491" s="108">
        <f>SUM('人口データ'!W48:W52)</f>
        <v>467</v>
      </c>
      <c r="N491" s="108"/>
      <c r="O491" s="108"/>
      <c r="P491" s="108"/>
      <c r="Q491" s="44"/>
      <c r="R491" s="136" t="s">
        <v>329</v>
      </c>
      <c r="S491" s="185"/>
      <c r="T491" s="185"/>
      <c r="U491" s="185"/>
      <c r="V491" s="97">
        <f t="shared" si="38"/>
        <v>1</v>
      </c>
      <c r="W491" s="108"/>
      <c r="X491" s="108"/>
      <c r="Y491" s="108"/>
      <c r="Z491" s="108">
        <f>'人口データ'!V103</f>
        <v>0</v>
      </c>
      <c r="AA491" s="108"/>
      <c r="AB491" s="108"/>
      <c r="AC491" s="108"/>
      <c r="AD491" s="108">
        <f>'人口データ'!W103</f>
        <v>1</v>
      </c>
      <c r="AE491" s="108"/>
      <c r="AF491" s="108"/>
      <c r="AG491" s="196"/>
    </row>
    <row r="492" spans="24:33" ht="15" customHeight="1">
      <c r="X492" s="106" t="s">
        <v>237</v>
      </c>
      <c r="Y492" s="106"/>
      <c r="Z492" s="106"/>
      <c r="AA492" s="106"/>
      <c r="AB492" s="106"/>
      <c r="AC492" s="106"/>
      <c r="AD492" s="106"/>
      <c r="AE492" s="106"/>
      <c r="AF492" s="106"/>
      <c r="AG492" s="106"/>
    </row>
    <row r="493" spans="24:33" ht="15" customHeight="1">
      <c r="X493" s="52"/>
      <c r="Y493" s="52"/>
      <c r="Z493" s="52"/>
      <c r="AA493" s="52"/>
      <c r="AB493" s="52"/>
      <c r="AC493" s="52"/>
      <c r="AD493" s="52"/>
      <c r="AE493" s="52"/>
      <c r="AF493" s="52"/>
      <c r="AG493" s="52"/>
    </row>
    <row r="494" spans="24:33" ht="15" customHeight="1">
      <c r="X494" s="52"/>
      <c r="Y494" s="52"/>
      <c r="Z494" s="52"/>
      <c r="AA494" s="52"/>
      <c r="AB494" s="52"/>
      <c r="AC494" s="52"/>
      <c r="AD494" s="52"/>
      <c r="AE494" s="52"/>
      <c r="AF494" s="52"/>
      <c r="AG494" s="52"/>
    </row>
    <row r="495" spans="24:33" ht="14.25" customHeight="1">
      <c r="X495" s="52"/>
      <c r="Y495" s="52"/>
      <c r="Z495" s="52"/>
      <c r="AA495" s="52"/>
      <c r="AB495" s="52"/>
      <c r="AC495" s="52"/>
      <c r="AD495" s="52"/>
      <c r="AE495" s="52"/>
      <c r="AF495" s="52"/>
      <c r="AG495" s="52"/>
    </row>
    <row r="496" spans="24:33" ht="14.25" customHeight="1">
      <c r="X496" s="52"/>
      <c r="Y496" s="52"/>
      <c r="Z496" s="52"/>
      <c r="AA496" s="52"/>
      <c r="AB496" s="52"/>
      <c r="AC496" s="52"/>
      <c r="AD496" s="52"/>
      <c r="AE496" s="52"/>
      <c r="AF496" s="52"/>
      <c r="AG496" s="52"/>
    </row>
    <row r="497" spans="1:5" ht="14.25" customHeight="1">
      <c r="A497" s="92" t="s">
        <v>397</v>
      </c>
      <c r="B497" s="88"/>
      <c r="C497" s="88"/>
      <c r="D497" s="88"/>
      <c r="E497" s="88"/>
    </row>
    <row r="498" spans="29:33" ht="14.25" customHeight="1">
      <c r="AC498" s="184" t="s">
        <v>86</v>
      </c>
      <c r="AD498" s="184"/>
      <c r="AE498" s="184"/>
      <c r="AF498" s="184"/>
      <c r="AG498" s="184"/>
    </row>
    <row r="499" spans="1:33" ht="14.25" customHeight="1">
      <c r="A499" s="153" t="s">
        <v>137</v>
      </c>
      <c r="B499" s="154"/>
      <c r="C499" s="154"/>
      <c r="D499" s="154"/>
      <c r="E499" s="139" t="s">
        <v>386</v>
      </c>
      <c r="F499" s="140"/>
      <c r="G499" s="140"/>
      <c r="H499" s="140"/>
      <c r="I499" s="139" t="s">
        <v>246</v>
      </c>
      <c r="J499" s="140"/>
      <c r="K499" s="140"/>
      <c r="L499" s="141"/>
      <c r="M499" s="140" t="s">
        <v>247</v>
      </c>
      <c r="N499" s="140"/>
      <c r="O499" s="140"/>
      <c r="P499" s="140"/>
      <c r="Q499" s="44"/>
      <c r="R499" s="154" t="s">
        <v>110</v>
      </c>
      <c r="S499" s="154"/>
      <c r="T499" s="154"/>
      <c r="U499" s="155"/>
      <c r="V499" s="139" t="s">
        <v>386</v>
      </c>
      <c r="W499" s="140"/>
      <c r="X499" s="140"/>
      <c r="Y499" s="141"/>
      <c r="Z499" s="139" t="s">
        <v>246</v>
      </c>
      <c r="AA499" s="140"/>
      <c r="AB499" s="140"/>
      <c r="AC499" s="141"/>
      <c r="AD499" s="140" t="s">
        <v>247</v>
      </c>
      <c r="AE499" s="140"/>
      <c r="AF499" s="140"/>
      <c r="AG499" s="141"/>
    </row>
    <row r="500" spans="1:33" ht="14.25" customHeight="1">
      <c r="A500" s="138" t="s">
        <v>396</v>
      </c>
      <c r="B500" s="130"/>
      <c r="C500" s="130"/>
      <c r="D500" s="130"/>
      <c r="E500" s="102">
        <f>SUM(I500:P500)</f>
        <v>0</v>
      </c>
      <c r="F500" s="101"/>
      <c r="G500" s="101"/>
      <c r="H500" s="101"/>
      <c r="I500" s="101">
        <f>AI552+AI555</f>
        <v>0</v>
      </c>
      <c r="J500" s="101"/>
      <c r="K500" s="101"/>
      <c r="L500" s="101"/>
      <c r="M500" s="101">
        <f>AK552+AK555</f>
        <v>0</v>
      </c>
      <c r="N500" s="101"/>
      <c r="O500" s="101"/>
      <c r="P500" s="101"/>
      <c r="Q500" s="44"/>
      <c r="R500" s="130" t="s">
        <v>330</v>
      </c>
      <c r="S500" s="183"/>
      <c r="T500" s="183"/>
      <c r="U500" s="183"/>
      <c r="V500" s="102">
        <f>SUM(Z500:AG500)</f>
        <v>747</v>
      </c>
      <c r="W500" s="101"/>
      <c r="X500" s="101"/>
      <c r="Y500" s="101"/>
      <c r="Z500" s="101">
        <f>SUM('人口データ'!AE53:AE57)</f>
        <v>353</v>
      </c>
      <c r="AA500" s="101"/>
      <c r="AB500" s="101"/>
      <c r="AC500" s="101"/>
      <c r="AD500" s="101">
        <f>SUM('人口データ'!AF53:AF57)</f>
        <v>394</v>
      </c>
      <c r="AE500" s="101"/>
      <c r="AF500" s="101"/>
      <c r="AG500" s="164"/>
    </row>
    <row r="501" spans="1:33" ht="14.25" customHeight="1">
      <c r="A501" s="138" t="s">
        <v>279</v>
      </c>
      <c r="B501" s="130"/>
      <c r="C501" s="130"/>
      <c r="D501" s="130"/>
      <c r="E501" s="146">
        <f>SUM(I501:P501)</f>
        <v>533</v>
      </c>
      <c r="F501" s="117"/>
      <c r="G501" s="117"/>
      <c r="H501" s="117"/>
      <c r="I501" s="117">
        <f>SUM('人口データ'!AE3:AE7)</f>
        <v>258</v>
      </c>
      <c r="J501" s="117"/>
      <c r="K501" s="117"/>
      <c r="L501" s="117"/>
      <c r="M501" s="117">
        <f>SUM('人口データ'!AF3:AF7)</f>
        <v>275</v>
      </c>
      <c r="N501" s="117"/>
      <c r="O501" s="117"/>
      <c r="P501" s="117"/>
      <c r="Q501" s="44"/>
      <c r="R501" s="130" t="s">
        <v>65</v>
      </c>
      <c r="S501" s="183"/>
      <c r="T501" s="183"/>
      <c r="U501" s="183"/>
      <c r="V501" s="146">
        <f>SUM(Z501:AG501)</f>
        <v>954</v>
      </c>
      <c r="W501" s="117"/>
      <c r="X501" s="117"/>
      <c r="Y501" s="117"/>
      <c r="Z501" s="117">
        <f>SUM('人口データ'!AE58:AE62)</f>
        <v>485</v>
      </c>
      <c r="AA501" s="117"/>
      <c r="AB501" s="117"/>
      <c r="AC501" s="117"/>
      <c r="AD501" s="117">
        <f>SUM('人口データ'!AF58:AF62)</f>
        <v>469</v>
      </c>
      <c r="AE501" s="117"/>
      <c r="AF501" s="117"/>
      <c r="AG501" s="165"/>
    </row>
    <row r="502" spans="1:33" ht="14.25" customHeight="1">
      <c r="A502" s="138" t="s">
        <v>66</v>
      </c>
      <c r="B502" s="130"/>
      <c r="C502" s="130"/>
      <c r="D502" s="130"/>
      <c r="E502" s="146">
        <f aca="true" t="shared" si="39" ref="E502:E510">SUM(I502:P502)</f>
        <v>579</v>
      </c>
      <c r="F502" s="117"/>
      <c r="G502" s="117"/>
      <c r="H502" s="117"/>
      <c r="I502" s="117">
        <f>SUM('人口データ'!AE8:AE12)</f>
        <v>310</v>
      </c>
      <c r="J502" s="117"/>
      <c r="K502" s="117"/>
      <c r="L502" s="117"/>
      <c r="M502" s="117">
        <f>SUM('人口データ'!AF8:AF12)</f>
        <v>269</v>
      </c>
      <c r="N502" s="117"/>
      <c r="O502" s="117"/>
      <c r="P502" s="117"/>
      <c r="Q502" s="44"/>
      <c r="R502" s="130" t="s">
        <v>331</v>
      </c>
      <c r="S502" s="183"/>
      <c r="T502" s="183"/>
      <c r="U502" s="183"/>
      <c r="V502" s="146">
        <f aca="true" t="shared" si="40" ref="V502:V510">SUM(Z502:AG502)</f>
        <v>720</v>
      </c>
      <c r="W502" s="117"/>
      <c r="X502" s="117"/>
      <c r="Y502" s="117"/>
      <c r="Z502" s="117">
        <f>SUM('人口データ'!AE63:AE67)</f>
        <v>366</v>
      </c>
      <c r="AA502" s="117"/>
      <c r="AB502" s="117"/>
      <c r="AC502" s="117"/>
      <c r="AD502" s="117">
        <f>SUM('人口データ'!AF63:AF67)</f>
        <v>354</v>
      </c>
      <c r="AE502" s="117"/>
      <c r="AF502" s="117"/>
      <c r="AG502" s="165"/>
    </row>
    <row r="503" spans="1:33" ht="14.25" customHeight="1">
      <c r="A503" s="138" t="s">
        <v>215</v>
      </c>
      <c r="B503" s="130"/>
      <c r="C503" s="130"/>
      <c r="D503" s="130"/>
      <c r="E503" s="146">
        <f t="shared" si="39"/>
        <v>562</v>
      </c>
      <c r="F503" s="117"/>
      <c r="G503" s="117"/>
      <c r="H503" s="117"/>
      <c r="I503" s="117">
        <f>SUM('人口データ'!AE13:AE17)</f>
        <v>292</v>
      </c>
      <c r="J503" s="117"/>
      <c r="K503" s="117"/>
      <c r="L503" s="117"/>
      <c r="M503" s="117">
        <f>SUM('人口データ'!AF13:AF17)</f>
        <v>270</v>
      </c>
      <c r="N503" s="117"/>
      <c r="O503" s="117"/>
      <c r="P503" s="117"/>
      <c r="Q503" s="44"/>
      <c r="R503" s="130" t="s">
        <v>332</v>
      </c>
      <c r="S503" s="183"/>
      <c r="T503" s="183"/>
      <c r="U503" s="183"/>
      <c r="V503" s="146">
        <f t="shared" si="40"/>
        <v>427</v>
      </c>
      <c r="W503" s="117"/>
      <c r="X503" s="117"/>
      <c r="Y503" s="117"/>
      <c r="Z503" s="117">
        <f>SUM('人口データ'!AE68:AE72)</f>
        <v>213</v>
      </c>
      <c r="AA503" s="117"/>
      <c r="AB503" s="117"/>
      <c r="AC503" s="117"/>
      <c r="AD503" s="117">
        <f>SUM('人口データ'!AF68:AF72)</f>
        <v>214</v>
      </c>
      <c r="AE503" s="117"/>
      <c r="AF503" s="117"/>
      <c r="AG503" s="165"/>
    </row>
    <row r="504" spans="1:33" ht="14.25" customHeight="1">
      <c r="A504" s="138" t="s">
        <v>217</v>
      </c>
      <c r="B504" s="130"/>
      <c r="C504" s="130"/>
      <c r="D504" s="130"/>
      <c r="E504" s="146">
        <f t="shared" si="39"/>
        <v>661</v>
      </c>
      <c r="F504" s="117"/>
      <c r="G504" s="117"/>
      <c r="H504" s="117"/>
      <c r="I504" s="117">
        <f>SUM('人口データ'!AE18:AE22)</f>
        <v>335</v>
      </c>
      <c r="J504" s="117"/>
      <c r="K504" s="117"/>
      <c r="L504" s="117"/>
      <c r="M504" s="117">
        <f>SUM('人口データ'!AF18:AF22)</f>
        <v>326</v>
      </c>
      <c r="N504" s="117"/>
      <c r="O504" s="117"/>
      <c r="P504" s="117"/>
      <c r="Q504" s="44"/>
      <c r="R504" s="130" t="s">
        <v>333</v>
      </c>
      <c r="S504" s="183"/>
      <c r="T504" s="183"/>
      <c r="U504" s="183"/>
      <c r="V504" s="146">
        <f t="shared" si="40"/>
        <v>374</v>
      </c>
      <c r="W504" s="117"/>
      <c r="X504" s="117"/>
      <c r="Y504" s="117"/>
      <c r="Z504" s="117">
        <f>SUM('人口データ'!AE73:AE77)</f>
        <v>174</v>
      </c>
      <c r="AA504" s="117"/>
      <c r="AB504" s="117"/>
      <c r="AC504" s="117"/>
      <c r="AD504" s="117">
        <f>SUM('人口データ'!AF73:AF77)</f>
        <v>200</v>
      </c>
      <c r="AE504" s="117"/>
      <c r="AF504" s="117"/>
      <c r="AG504" s="165"/>
    </row>
    <row r="505" spans="1:33" ht="14.25" customHeight="1">
      <c r="A505" s="138" t="s">
        <v>219</v>
      </c>
      <c r="B505" s="130"/>
      <c r="C505" s="130"/>
      <c r="D505" s="130"/>
      <c r="E505" s="146">
        <f t="shared" si="39"/>
        <v>696</v>
      </c>
      <c r="F505" s="117"/>
      <c r="G505" s="117"/>
      <c r="H505" s="117"/>
      <c r="I505" s="117">
        <f>SUM('人口データ'!AE23:AE27)</f>
        <v>348</v>
      </c>
      <c r="J505" s="117"/>
      <c r="K505" s="117"/>
      <c r="L505" s="117"/>
      <c r="M505" s="117">
        <f>SUM('人口データ'!AF23:AF27)</f>
        <v>348</v>
      </c>
      <c r="N505" s="117"/>
      <c r="O505" s="117"/>
      <c r="P505" s="117"/>
      <c r="Q505" s="44"/>
      <c r="R505" s="130" t="s">
        <v>231</v>
      </c>
      <c r="S505" s="183"/>
      <c r="T505" s="183"/>
      <c r="U505" s="183"/>
      <c r="V505" s="146">
        <f t="shared" si="40"/>
        <v>262</v>
      </c>
      <c r="W505" s="117"/>
      <c r="X505" s="117"/>
      <c r="Y505" s="117"/>
      <c r="Z505" s="117">
        <f>SUM('人口データ'!AE78:AE82)</f>
        <v>121</v>
      </c>
      <c r="AA505" s="117"/>
      <c r="AB505" s="117"/>
      <c r="AC505" s="117"/>
      <c r="AD505" s="117">
        <f>SUM('人口データ'!AF78:AF82)</f>
        <v>141</v>
      </c>
      <c r="AE505" s="117"/>
      <c r="AF505" s="117"/>
      <c r="AG505" s="165"/>
    </row>
    <row r="506" spans="1:33" ht="14.25" customHeight="1">
      <c r="A506" s="138" t="s">
        <v>67</v>
      </c>
      <c r="B506" s="130"/>
      <c r="C506" s="130"/>
      <c r="D506" s="130"/>
      <c r="E506" s="146">
        <f t="shared" si="39"/>
        <v>730</v>
      </c>
      <c r="F506" s="117"/>
      <c r="G506" s="117"/>
      <c r="H506" s="117"/>
      <c r="I506" s="117">
        <f>SUM('人口データ'!AE28:AE32)</f>
        <v>369</v>
      </c>
      <c r="J506" s="117"/>
      <c r="K506" s="117"/>
      <c r="L506" s="117"/>
      <c r="M506" s="117">
        <f>SUM('人口データ'!AF28:AF32)</f>
        <v>361</v>
      </c>
      <c r="N506" s="117"/>
      <c r="O506" s="117"/>
      <c r="P506" s="117"/>
      <c r="Q506" s="44"/>
      <c r="R506" s="130" t="s">
        <v>362</v>
      </c>
      <c r="S506" s="183"/>
      <c r="T506" s="183"/>
      <c r="U506" s="183"/>
      <c r="V506" s="146">
        <f t="shared" si="40"/>
        <v>167</v>
      </c>
      <c r="W506" s="117"/>
      <c r="X506" s="117"/>
      <c r="Y506" s="117"/>
      <c r="Z506" s="117">
        <f>SUM('人口データ'!AE83:AE87)</f>
        <v>58</v>
      </c>
      <c r="AA506" s="117"/>
      <c r="AB506" s="117"/>
      <c r="AC506" s="117"/>
      <c r="AD506" s="117">
        <f>SUM('人口データ'!AF83:AF87)</f>
        <v>109</v>
      </c>
      <c r="AE506" s="117"/>
      <c r="AF506" s="117"/>
      <c r="AG506" s="165"/>
    </row>
    <row r="507" spans="1:33" ht="14.25" customHeight="1">
      <c r="A507" s="138" t="s">
        <v>24</v>
      </c>
      <c r="B507" s="130"/>
      <c r="C507" s="130"/>
      <c r="D507" s="130"/>
      <c r="E507" s="146">
        <f t="shared" si="39"/>
        <v>875</v>
      </c>
      <c r="F507" s="117"/>
      <c r="G507" s="117"/>
      <c r="H507" s="117"/>
      <c r="I507" s="117">
        <f>SUM('人口データ'!AE33:AE37)</f>
        <v>445</v>
      </c>
      <c r="J507" s="117"/>
      <c r="K507" s="117"/>
      <c r="L507" s="117"/>
      <c r="M507" s="117">
        <f>SUM('人口データ'!AF33:AF37)</f>
        <v>430</v>
      </c>
      <c r="N507" s="117"/>
      <c r="O507" s="117"/>
      <c r="P507" s="117"/>
      <c r="Q507" s="44"/>
      <c r="R507" s="130" t="s">
        <v>234</v>
      </c>
      <c r="S507" s="183"/>
      <c r="T507" s="183"/>
      <c r="U507" s="183"/>
      <c r="V507" s="146">
        <f t="shared" si="40"/>
        <v>77</v>
      </c>
      <c r="W507" s="117"/>
      <c r="X507" s="117"/>
      <c r="Y507" s="117"/>
      <c r="Z507" s="117">
        <f>SUM('人口データ'!AE88:AE92)</f>
        <v>26</v>
      </c>
      <c r="AA507" s="117"/>
      <c r="AB507" s="117"/>
      <c r="AC507" s="117"/>
      <c r="AD507" s="117">
        <f>SUM('人口データ'!AF88:AF92)</f>
        <v>51</v>
      </c>
      <c r="AE507" s="117"/>
      <c r="AF507" s="117"/>
      <c r="AG507" s="165"/>
    </row>
    <row r="508" spans="1:33" ht="14.25" customHeight="1">
      <c r="A508" s="138" t="s">
        <v>273</v>
      </c>
      <c r="B508" s="130"/>
      <c r="C508" s="130"/>
      <c r="D508" s="130"/>
      <c r="E508" s="146">
        <f t="shared" si="39"/>
        <v>746</v>
      </c>
      <c r="F508" s="117"/>
      <c r="G508" s="117"/>
      <c r="H508" s="117"/>
      <c r="I508" s="117">
        <f>SUM('人口データ'!AE38:AE42)</f>
        <v>364</v>
      </c>
      <c r="J508" s="117"/>
      <c r="K508" s="117"/>
      <c r="L508" s="117"/>
      <c r="M508" s="117">
        <f>SUM('人口データ'!AF38:AF42)</f>
        <v>382</v>
      </c>
      <c r="N508" s="117"/>
      <c r="O508" s="117"/>
      <c r="P508" s="117"/>
      <c r="Q508" s="44"/>
      <c r="R508" s="130" t="s">
        <v>216</v>
      </c>
      <c r="S508" s="183"/>
      <c r="T508" s="183"/>
      <c r="U508" s="183"/>
      <c r="V508" s="146">
        <f t="shared" si="40"/>
        <v>41</v>
      </c>
      <c r="W508" s="117"/>
      <c r="X508" s="117"/>
      <c r="Y508" s="117"/>
      <c r="Z508" s="117">
        <f>SUM('人口データ'!AE93:AE97)</f>
        <v>10</v>
      </c>
      <c r="AA508" s="117"/>
      <c r="AB508" s="117"/>
      <c r="AC508" s="117"/>
      <c r="AD508" s="117">
        <f>SUM('人口データ'!AF93:AF97)</f>
        <v>31</v>
      </c>
      <c r="AE508" s="117"/>
      <c r="AF508" s="117"/>
      <c r="AG508" s="165"/>
    </row>
    <row r="509" spans="1:33" ht="14.25" customHeight="1">
      <c r="A509" s="138" t="s">
        <v>274</v>
      </c>
      <c r="B509" s="130"/>
      <c r="C509" s="130"/>
      <c r="D509" s="130"/>
      <c r="E509" s="146">
        <f t="shared" si="39"/>
        <v>673</v>
      </c>
      <c r="F509" s="117"/>
      <c r="G509" s="117"/>
      <c r="H509" s="117"/>
      <c r="I509" s="117">
        <f>SUM('人口データ'!AE43:AE47)</f>
        <v>334</v>
      </c>
      <c r="J509" s="117"/>
      <c r="K509" s="117"/>
      <c r="L509" s="117"/>
      <c r="M509" s="117">
        <f>SUM('人口データ'!AF43:AF47)</f>
        <v>339</v>
      </c>
      <c r="N509" s="117"/>
      <c r="O509" s="117"/>
      <c r="P509" s="117"/>
      <c r="Q509" s="44"/>
      <c r="R509" s="130" t="s">
        <v>218</v>
      </c>
      <c r="S509" s="183"/>
      <c r="T509" s="183"/>
      <c r="U509" s="183"/>
      <c r="V509" s="146">
        <f t="shared" si="40"/>
        <v>9</v>
      </c>
      <c r="W509" s="117"/>
      <c r="X509" s="117"/>
      <c r="Y509" s="117"/>
      <c r="Z509" s="117">
        <f>SUM('人口データ'!AE98:AE102)</f>
        <v>0</v>
      </c>
      <c r="AA509" s="117"/>
      <c r="AB509" s="117"/>
      <c r="AC509" s="117"/>
      <c r="AD509" s="117">
        <f>SUM('人口データ'!AF98:AF102)</f>
        <v>9</v>
      </c>
      <c r="AE509" s="117"/>
      <c r="AF509" s="117"/>
      <c r="AG509" s="165"/>
    </row>
    <row r="510" spans="1:33" ht="14.25" customHeight="1">
      <c r="A510" s="135" t="s">
        <v>275</v>
      </c>
      <c r="B510" s="136"/>
      <c r="C510" s="136"/>
      <c r="D510" s="136"/>
      <c r="E510" s="97">
        <f t="shared" si="39"/>
        <v>649</v>
      </c>
      <c r="F510" s="108"/>
      <c r="G510" s="108"/>
      <c r="H510" s="108"/>
      <c r="I510" s="108">
        <f>SUM('人口データ'!AE48:AE52)</f>
        <v>316</v>
      </c>
      <c r="J510" s="108"/>
      <c r="K510" s="108"/>
      <c r="L510" s="108"/>
      <c r="M510" s="108">
        <f>SUM('人口データ'!AF48:AF52)</f>
        <v>333</v>
      </c>
      <c r="N510" s="108"/>
      <c r="O510" s="108"/>
      <c r="P510" s="108"/>
      <c r="Q510" s="44"/>
      <c r="R510" s="136" t="s">
        <v>329</v>
      </c>
      <c r="S510" s="185"/>
      <c r="T510" s="185"/>
      <c r="U510" s="185"/>
      <c r="V510" s="97">
        <f t="shared" si="40"/>
        <v>1</v>
      </c>
      <c r="W510" s="108"/>
      <c r="X510" s="108"/>
      <c r="Y510" s="108"/>
      <c r="Z510" s="108">
        <f>'人口データ'!AE103</f>
        <v>0</v>
      </c>
      <c r="AA510" s="108"/>
      <c r="AB510" s="108"/>
      <c r="AC510" s="108"/>
      <c r="AD510" s="108">
        <f>'人口データ'!AF103</f>
        <v>1</v>
      </c>
      <c r="AE510" s="108"/>
      <c r="AF510" s="108"/>
      <c r="AG510" s="196"/>
    </row>
    <row r="511" spans="24:33" ht="15" customHeight="1">
      <c r="X511" s="106" t="s">
        <v>237</v>
      </c>
      <c r="Y511" s="106"/>
      <c r="Z511" s="106"/>
      <c r="AA511" s="106"/>
      <c r="AB511" s="106"/>
      <c r="AC511" s="106"/>
      <c r="AD511" s="106"/>
      <c r="AE511" s="106"/>
      <c r="AF511" s="106"/>
      <c r="AG511" s="106"/>
    </row>
    <row r="512" spans="24:33" ht="15" customHeight="1"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</row>
    <row r="513" spans="1:5" ht="15" customHeight="1">
      <c r="A513" s="92" t="s">
        <v>398</v>
      </c>
      <c r="B513" s="88"/>
      <c r="C513" s="88"/>
      <c r="D513" s="88"/>
      <c r="E513" s="88"/>
    </row>
    <row r="514" spans="29:33" ht="15" customHeight="1">
      <c r="AC514" s="184" t="s">
        <v>86</v>
      </c>
      <c r="AD514" s="184"/>
      <c r="AE514" s="184"/>
      <c r="AF514" s="184"/>
      <c r="AG514" s="184"/>
    </row>
    <row r="515" spans="1:33" ht="15" customHeight="1">
      <c r="A515" s="153" t="s">
        <v>137</v>
      </c>
      <c r="B515" s="154"/>
      <c r="C515" s="154"/>
      <c r="D515" s="154"/>
      <c r="E515" s="139" t="s">
        <v>386</v>
      </c>
      <c r="F515" s="140"/>
      <c r="G515" s="140"/>
      <c r="H515" s="140"/>
      <c r="I515" s="139" t="s">
        <v>246</v>
      </c>
      <c r="J515" s="140"/>
      <c r="K515" s="140"/>
      <c r="L515" s="141"/>
      <c r="M515" s="140" t="s">
        <v>247</v>
      </c>
      <c r="N515" s="140"/>
      <c r="O515" s="140"/>
      <c r="P515" s="140"/>
      <c r="Q515" s="44"/>
      <c r="R515" s="154" t="s">
        <v>137</v>
      </c>
      <c r="S515" s="154"/>
      <c r="T515" s="154"/>
      <c r="U515" s="155"/>
      <c r="V515" s="139" t="s">
        <v>386</v>
      </c>
      <c r="W515" s="140"/>
      <c r="X515" s="140"/>
      <c r="Y515" s="141"/>
      <c r="Z515" s="139" t="s">
        <v>246</v>
      </c>
      <c r="AA515" s="140"/>
      <c r="AB515" s="140"/>
      <c r="AC515" s="141"/>
      <c r="AD515" s="140" t="s">
        <v>247</v>
      </c>
      <c r="AE515" s="140"/>
      <c r="AF515" s="140"/>
      <c r="AG515" s="141"/>
    </row>
    <row r="516" spans="1:33" ht="15" customHeight="1">
      <c r="A516" s="138" t="s">
        <v>396</v>
      </c>
      <c r="B516" s="130"/>
      <c r="C516" s="130"/>
      <c r="D516" s="130"/>
      <c r="E516" s="102">
        <f>SUM(I516:P516)</f>
        <v>0</v>
      </c>
      <c r="F516" s="101"/>
      <c r="G516" s="101"/>
      <c r="H516" s="101"/>
      <c r="I516" s="101">
        <f>AI568+AI570</f>
        <v>0</v>
      </c>
      <c r="J516" s="101"/>
      <c r="K516" s="101"/>
      <c r="L516" s="101"/>
      <c r="M516" s="101">
        <f>AK568+AK570</f>
        <v>0</v>
      </c>
      <c r="N516" s="101"/>
      <c r="O516" s="101"/>
      <c r="P516" s="101"/>
      <c r="Q516" s="44"/>
      <c r="R516" s="130" t="s">
        <v>330</v>
      </c>
      <c r="S516" s="183"/>
      <c r="T516" s="183"/>
      <c r="U516" s="183"/>
      <c r="V516" s="102">
        <f>SUM(Z516:AG516)</f>
        <v>332</v>
      </c>
      <c r="W516" s="101"/>
      <c r="X516" s="101"/>
      <c r="Y516" s="101"/>
      <c r="Z516" s="101">
        <f>SUM('人口データ'!AO53:AO57)</f>
        <v>169</v>
      </c>
      <c r="AA516" s="101"/>
      <c r="AB516" s="101"/>
      <c r="AC516" s="101"/>
      <c r="AD516" s="101">
        <f>SUM('人口データ'!AP53:AP57)</f>
        <v>163</v>
      </c>
      <c r="AE516" s="101"/>
      <c r="AF516" s="101"/>
      <c r="AG516" s="164"/>
    </row>
    <row r="517" spans="1:37" ht="15" customHeight="1">
      <c r="A517" s="138" t="s">
        <v>279</v>
      </c>
      <c r="B517" s="130"/>
      <c r="C517" s="130"/>
      <c r="D517" s="130"/>
      <c r="E517" s="146">
        <f>SUM(I517:P517)</f>
        <v>211</v>
      </c>
      <c r="F517" s="117"/>
      <c r="G517" s="117"/>
      <c r="H517" s="117"/>
      <c r="I517" s="117">
        <f>SUM('人口データ'!AO3:AO7)</f>
        <v>105</v>
      </c>
      <c r="J517" s="117"/>
      <c r="K517" s="117"/>
      <c r="L517" s="117"/>
      <c r="M517" s="117">
        <f>SUM('人口データ'!AP3:AP7)</f>
        <v>106</v>
      </c>
      <c r="N517" s="117"/>
      <c r="O517" s="117"/>
      <c r="P517" s="117"/>
      <c r="Q517" s="44"/>
      <c r="R517" s="130" t="s">
        <v>65</v>
      </c>
      <c r="S517" s="183"/>
      <c r="T517" s="183"/>
      <c r="U517" s="183"/>
      <c r="V517" s="146">
        <f>SUM(Z517:AG517)</f>
        <v>412</v>
      </c>
      <c r="W517" s="117"/>
      <c r="X517" s="117"/>
      <c r="Y517" s="117"/>
      <c r="Z517" s="117">
        <f>SUM('人口データ'!AO58:AO62)</f>
        <v>203</v>
      </c>
      <c r="AA517" s="117"/>
      <c r="AB517" s="117"/>
      <c r="AC517" s="117"/>
      <c r="AD517" s="117">
        <f>SUM('人口データ'!AP58:AP62)</f>
        <v>209</v>
      </c>
      <c r="AE517" s="117"/>
      <c r="AF517" s="117"/>
      <c r="AG517" s="165"/>
      <c r="AI517" s="73"/>
      <c r="AK517" s="73"/>
    </row>
    <row r="518" spans="1:33" ht="15" customHeight="1">
      <c r="A518" s="138" t="s">
        <v>66</v>
      </c>
      <c r="B518" s="130"/>
      <c r="C518" s="130"/>
      <c r="D518" s="130"/>
      <c r="E518" s="146">
        <f aca="true" t="shared" si="41" ref="E518:E526">SUM(I518:P518)</f>
        <v>224</v>
      </c>
      <c r="F518" s="117"/>
      <c r="G518" s="117"/>
      <c r="H518" s="117"/>
      <c r="I518" s="117">
        <f>SUM('人口データ'!AO8:AO12)</f>
        <v>110</v>
      </c>
      <c r="J518" s="117"/>
      <c r="K518" s="117"/>
      <c r="L518" s="117"/>
      <c r="M518" s="117">
        <f>SUM('人口データ'!AP8:AP12)</f>
        <v>114</v>
      </c>
      <c r="N518" s="117"/>
      <c r="O518" s="117"/>
      <c r="P518" s="117"/>
      <c r="Q518" s="44"/>
      <c r="R518" s="130" t="s">
        <v>331</v>
      </c>
      <c r="S518" s="183"/>
      <c r="T518" s="183"/>
      <c r="U518" s="183"/>
      <c r="V518" s="146">
        <f aca="true" t="shared" si="42" ref="V518:V526">SUM(Z518:AG518)</f>
        <v>339</v>
      </c>
      <c r="W518" s="117"/>
      <c r="X518" s="117"/>
      <c r="Y518" s="117"/>
      <c r="Z518" s="117">
        <f>SUM('人口データ'!AO63:AO67)</f>
        <v>177</v>
      </c>
      <c r="AA518" s="117"/>
      <c r="AB518" s="117"/>
      <c r="AC518" s="117"/>
      <c r="AD518" s="117">
        <f>SUM('人口データ'!AP63:AP67)</f>
        <v>162</v>
      </c>
      <c r="AE518" s="117"/>
      <c r="AF518" s="117"/>
      <c r="AG518" s="165"/>
    </row>
    <row r="519" spans="1:37" ht="15" customHeight="1">
      <c r="A519" s="138" t="s">
        <v>215</v>
      </c>
      <c r="B519" s="130"/>
      <c r="C519" s="130"/>
      <c r="D519" s="130"/>
      <c r="E519" s="146">
        <f t="shared" si="41"/>
        <v>218</v>
      </c>
      <c r="F519" s="117"/>
      <c r="G519" s="117"/>
      <c r="H519" s="117"/>
      <c r="I519" s="117">
        <f>SUM('人口データ'!AO13:AO17)</f>
        <v>97</v>
      </c>
      <c r="J519" s="117"/>
      <c r="K519" s="117"/>
      <c r="L519" s="117"/>
      <c r="M519" s="117">
        <f>SUM('人口データ'!AP13:AP17)</f>
        <v>121</v>
      </c>
      <c r="N519" s="117"/>
      <c r="O519" s="117"/>
      <c r="P519" s="117"/>
      <c r="Q519" s="44"/>
      <c r="R519" s="130" t="s">
        <v>332</v>
      </c>
      <c r="S519" s="183"/>
      <c r="T519" s="183"/>
      <c r="U519" s="183"/>
      <c r="V519" s="146">
        <f t="shared" si="42"/>
        <v>280</v>
      </c>
      <c r="W519" s="117"/>
      <c r="X519" s="117"/>
      <c r="Y519" s="117"/>
      <c r="Z519" s="117">
        <f>SUM('人口データ'!AO68:AO72)</f>
        <v>126</v>
      </c>
      <c r="AA519" s="117"/>
      <c r="AB519" s="117"/>
      <c r="AC519" s="117"/>
      <c r="AD519" s="117">
        <f>SUM('人口データ'!AP68:AP72)</f>
        <v>154</v>
      </c>
      <c r="AE519" s="117"/>
      <c r="AF519" s="117"/>
      <c r="AG519" s="165"/>
      <c r="AI519" s="73"/>
      <c r="AK519" s="73"/>
    </row>
    <row r="520" spans="1:33" ht="15" customHeight="1">
      <c r="A520" s="138" t="s">
        <v>217</v>
      </c>
      <c r="B520" s="130"/>
      <c r="C520" s="130"/>
      <c r="D520" s="130"/>
      <c r="E520" s="146">
        <f t="shared" si="41"/>
        <v>431</v>
      </c>
      <c r="F520" s="117"/>
      <c r="G520" s="117"/>
      <c r="H520" s="117"/>
      <c r="I520" s="117">
        <f>SUM('人口データ'!AO18:AO22)</f>
        <v>251</v>
      </c>
      <c r="J520" s="117"/>
      <c r="K520" s="117"/>
      <c r="L520" s="117"/>
      <c r="M520" s="117">
        <f>SUM('人口データ'!AP18:AP22)</f>
        <v>180</v>
      </c>
      <c r="N520" s="117"/>
      <c r="O520" s="117"/>
      <c r="P520" s="117"/>
      <c r="Q520" s="44"/>
      <c r="R520" s="130" t="s">
        <v>333</v>
      </c>
      <c r="S520" s="183"/>
      <c r="T520" s="183"/>
      <c r="U520" s="183"/>
      <c r="V520" s="146">
        <f t="shared" si="42"/>
        <v>244</v>
      </c>
      <c r="W520" s="117"/>
      <c r="X520" s="117"/>
      <c r="Y520" s="117"/>
      <c r="Z520" s="117">
        <f>SUM('人口データ'!AO73:AO77)</f>
        <v>113</v>
      </c>
      <c r="AA520" s="117"/>
      <c r="AB520" s="117"/>
      <c r="AC520" s="117"/>
      <c r="AD520" s="117">
        <f>SUM('人口データ'!AP73:AP77)</f>
        <v>131</v>
      </c>
      <c r="AE520" s="117"/>
      <c r="AF520" s="117"/>
      <c r="AG520" s="165"/>
    </row>
    <row r="521" spans="1:33" ht="15" customHeight="1">
      <c r="A521" s="138" t="s">
        <v>219</v>
      </c>
      <c r="B521" s="130"/>
      <c r="C521" s="130"/>
      <c r="D521" s="130"/>
      <c r="E521" s="146">
        <f t="shared" si="41"/>
        <v>494</v>
      </c>
      <c r="F521" s="117"/>
      <c r="G521" s="117"/>
      <c r="H521" s="117"/>
      <c r="I521" s="117">
        <f>SUM('人口データ'!AO23:AO27)</f>
        <v>330</v>
      </c>
      <c r="J521" s="117"/>
      <c r="K521" s="117"/>
      <c r="L521" s="117"/>
      <c r="M521" s="117">
        <f>SUM('人口データ'!AP23:AP27)</f>
        <v>164</v>
      </c>
      <c r="N521" s="117"/>
      <c r="O521" s="117"/>
      <c r="P521" s="117"/>
      <c r="Q521" s="44"/>
      <c r="R521" s="130" t="s">
        <v>231</v>
      </c>
      <c r="S521" s="183"/>
      <c r="T521" s="183"/>
      <c r="U521" s="183"/>
      <c r="V521" s="146">
        <f t="shared" si="42"/>
        <v>154</v>
      </c>
      <c r="W521" s="117"/>
      <c r="X521" s="117"/>
      <c r="Y521" s="117"/>
      <c r="Z521" s="117">
        <f>SUM('人口データ'!AO78:AO82)</f>
        <v>65</v>
      </c>
      <c r="AA521" s="117"/>
      <c r="AB521" s="117"/>
      <c r="AC521" s="117"/>
      <c r="AD521" s="117">
        <f>SUM('人口データ'!AP78:AP82)</f>
        <v>89</v>
      </c>
      <c r="AE521" s="117"/>
      <c r="AF521" s="117"/>
      <c r="AG521" s="165"/>
    </row>
    <row r="522" spans="1:33" ht="15" customHeight="1">
      <c r="A522" s="138" t="s">
        <v>67</v>
      </c>
      <c r="B522" s="130"/>
      <c r="C522" s="130"/>
      <c r="D522" s="130"/>
      <c r="E522" s="146">
        <f t="shared" si="41"/>
        <v>326</v>
      </c>
      <c r="F522" s="117"/>
      <c r="G522" s="117"/>
      <c r="H522" s="117"/>
      <c r="I522" s="117">
        <f>SUM('人口データ'!AO28:AO32)</f>
        <v>170</v>
      </c>
      <c r="J522" s="117"/>
      <c r="K522" s="117"/>
      <c r="L522" s="117"/>
      <c r="M522" s="117">
        <f>SUM('人口データ'!AP28:AP32)</f>
        <v>156</v>
      </c>
      <c r="N522" s="117"/>
      <c r="O522" s="117"/>
      <c r="P522" s="117"/>
      <c r="Q522" s="44"/>
      <c r="R522" s="130" t="s">
        <v>362</v>
      </c>
      <c r="S522" s="183"/>
      <c r="T522" s="183"/>
      <c r="U522" s="183"/>
      <c r="V522" s="146">
        <f t="shared" si="42"/>
        <v>113</v>
      </c>
      <c r="W522" s="117"/>
      <c r="X522" s="117"/>
      <c r="Y522" s="117"/>
      <c r="Z522" s="117">
        <f>SUM('人口データ'!AO83:AO87)</f>
        <v>28</v>
      </c>
      <c r="AA522" s="117"/>
      <c r="AB522" s="117"/>
      <c r="AC522" s="117"/>
      <c r="AD522" s="117">
        <f>SUM('人口データ'!AP83:AP87)</f>
        <v>85</v>
      </c>
      <c r="AE522" s="117"/>
      <c r="AF522" s="117"/>
      <c r="AG522" s="165"/>
    </row>
    <row r="523" spans="1:33" ht="15" customHeight="1">
      <c r="A523" s="138" t="s">
        <v>24</v>
      </c>
      <c r="B523" s="130"/>
      <c r="C523" s="130"/>
      <c r="D523" s="130"/>
      <c r="E523" s="146">
        <f t="shared" si="41"/>
        <v>385</v>
      </c>
      <c r="F523" s="117"/>
      <c r="G523" s="117"/>
      <c r="H523" s="117"/>
      <c r="I523" s="117">
        <f>SUM('人口データ'!AO33:AO37)</f>
        <v>217</v>
      </c>
      <c r="J523" s="117"/>
      <c r="K523" s="117"/>
      <c r="L523" s="117"/>
      <c r="M523" s="117">
        <f>SUM('人口データ'!AP33:AP37)</f>
        <v>168</v>
      </c>
      <c r="N523" s="117"/>
      <c r="O523" s="117"/>
      <c r="P523" s="117"/>
      <c r="Q523" s="44"/>
      <c r="R523" s="130" t="s">
        <v>234</v>
      </c>
      <c r="S523" s="183"/>
      <c r="T523" s="183"/>
      <c r="U523" s="183"/>
      <c r="V523" s="146">
        <f t="shared" si="42"/>
        <v>59</v>
      </c>
      <c r="W523" s="117"/>
      <c r="X523" s="117"/>
      <c r="Y523" s="117"/>
      <c r="Z523" s="117">
        <f>SUM('人口データ'!AO88:AO92)</f>
        <v>24</v>
      </c>
      <c r="AA523" s="117"/>
      <c r="AB523" s="117"/>
      <c r="AC523" s="117"/>
      <c r="AD523" s="117">
        <f>SUM('人口データ'!AP88:AP92)</f>
        <v>35</v>
      </c>
      <c r="AE523" s="117"/>
      <c r="AF523" s="117"/>
      <c r="AG523" s="165"/>
    </row>
    <row r="524" spans="1:33" ht="15" customHeight="1">
      <c r="A524" s="138" t="s">
        <v>273</v>
      </c>
      <c r="B524" s="130"/>
      <c r="C524" s="130"/>
      <c r="D524" s="130"/>
      <c r="E524" s="146">
        <f t="shared" si="41"/>
        <v>294</v>
      </c>
      <c r="F524" s="117"/>
      <c r="G524" s="117"/>
      <c r="H524" s="117"/>
      <c r="I524" s="117">
        <f>SUM('人口データ'!AO38:AO42)</f>
        <v>153</v>
      </c>
      <c r="J524" s="117"/>
      <c r="K524" s="117"/>
      <c r="L524" s="117"/>
      <c r="M524" s="117">
        <f>SUM('人口データ'!AP38:AP42)</f>
        <v>141</v>
      </c>
      <c r="N524" s="117"/>
      <c r="O524" s="117"/>
      <c r="P524" s="117"/>
      <c r="Q524" s="44"/>
      <c r="R524" s="130" t="s">
        <v>216</v>
      </c>
      <c r="S524" s="183"/>
      <c r="T524" s="183"/>
      <c r="U524" s="183"/>
      <c r="V524" s="146">
        <f t="shared" si="42"/>
        <v>29</v>
      </c>
      <c r="W524" s="117"/>
      <c r="X524" s="117"/>
      <c r="Y524" s="117"/>
      <c r="Z524" s="117">
        <f>SUM('人口データ'!AO93:AO97)</f>
        <v>7</v>
      </c>
      <c r="AA524" s="117"/>
      <c r="AB524" s="117"/>
      <c r="AC524" s="117"/>
      <c r="AD524" s="117">
        <f>SUM('人口データ'!AP93:AP97)</f>
        <v>22</v>
      </c>
      <c r="AE524" s="117"/>
      <c r="AF524" s="117"/>
      <c r="AG524" s="165"/>
    </row>
    <row r="525" spans="1:33" ht="15" customHeight="1">
      <c r="A525" s="138" t="s">
        <v>274</v>
      </c>
      <c r="B525" s="130"/>
      <c r="C525" s="130"/>
      <c r="D525" s="130"/>
      <c r="E525" s="146">
        <f t="shared" si="41"/>
        <v>294</v>
      </c>
      <c r="F525" s="117"/>
      <c r="G525" s="117"/>
      <c r="H525" s="117"/>
      <c r="I525" s="117">
        <f>SUM('人口データ'!AO43:AO47)</f>
        <v>133</v>
      </c>
      <c r="J525" s="117"/>
      <c r="K525" s="117"/>
      <c r="L525" s="117"/>
      <c r="M525" s="117">
        <f>SUM('人口データ'!AP43:AP47)</f>
        <v>161</v>
      </c>
      <c r="N525" s="117"/>
      <c r="O525" s="117"/>
      <c r="P525" s="117"/>
      <c r="Q525" s="44"/>
      <c r="R525" s="130" t="s">
        <v>218</v>
      </c>
      <c r="S525" s="183"/>
      <c r="T525" s="183"/>
      <c r="U525" s="183"/>
      <c r="V525" s="146">
        <f t="shared" si="42"/>
        <v>4</v>
      </c>
      <c r="W525" s="117"/>
      <c r="X525" s="117"/>
      <c r="Y525" s="117"/>
      <c r="Z525" s="117">
        <f>SUM('人口データ'!AO98:AO102)</f>
        <v>0</v>
      </c>
      <c r="AA525" s="117"/>
      <c r="AB525" s="117"/>
      <c r="AC525" s="117"/>
      <c r="AD525" s="117">
        <f>SUM('人口データ'!AP98:AP102)</f>
        <v>4</v>
      </c>
      <c r="AE525" s="117"/>
      <c r="AF525" s="117"/>
      <c r="AG525" s="165"/>
    </row>
    <row r="526" spans="1:33" ht="15" customHeight="1">
      <c r="A526" s="135" t="s">
        <v>275</v>
      </c>
      <c r="B526" s="136"/>
      <c r="C526" s="136"/>
      <c r="D526" s="136"/>
      <c r="E526" s="97">
        <f t="shared" si="41"/>
        <v>262</v>
      </c>
      <c r="F526" s="108"/>
      <c r="G526" s="108"/>
      <c r="H526" s="108"/>
      <c r="I526" s="108">
        <f>SUM('人口データ'!AO48:AO52)</f>
        <v>146</v>
      </c>
      <c r="J526" s="108"/>
      <c r="K526" s="108"/>
      <c r="L526" s="108"/>
      <c r="M526" s="108">
        <f>SUM('人口データ'!AP48:AP52)</f>
        <v>116</v>
      </c>
      <c r="N526" s="108"/>
      <c r="O526" s="108"/>
      <c r="P526" s="108"/>
      <c r="Q526" s="44"/>
      <c r="R526" s="136" t="s">
        <v>329</v>
      </c>
      <c r="S526" s="185"/>
      <c r="T526" s="185"/>
      <c r="U526" s="185"/>
      <c r="V526" s="97">
        <f t="shared" si="42"/>
        <v>0</v>
      </c>
      <c r="W526" s="108"/>
      <c r="X526" s="108"/>
      <c r="Y526" s="108"/>
      <c r="Z526" s="108">
        <f>'人口データ'!AO103</f>
        <v>0</v>
      </c>
      <c r="AA526" s="108"/>
      <c r="AB526" s="108"/>
      <c r="AC526" s="108"/>
      <c r="AD526" s="108">
        <f>'人口データ'!AP103</f>
        <v>0</v>
      </c>
      <c r="AE526" s="108"/>
      <c r="AF526" s="108"/>
      <c r="AG526" s="196"/>
    </row>
    <row r="527" spans="24:33" ht="15" customHeight="1">
      <c r="X527" s="106" t="s">
        <v>237</v>
      </c>
      <c r="Y527" s="106"/>
      <c r="Z527" s="106"/>
      <c r="AA527" s="106"/>
      <c r="AB527" s="106"/>
      <c r="AC527" s="106"/>
      <c r="AD527" s="106"/>
      <c r="AE527" s="106"/>
      <c r="AF527" s="106"/>
      <c r="AG527" s="106"/>
    </row>
    <row r="528" spans="1:5" ht="15" customHeight="1">
      <c r="A528" s="92" t="s">
        <v>119</v>
      </c>
      <c r="B528" s="88"/>
      <c r="C528" s="88"/>
      <c r="D528" s="88"/>
      <c r="E528" s="88"/>
    </row>
    <row r="529" spans="29:33" ht="15" customHeight="1">
      <c r="AC529" s="184" t="s">
        <v>86</v>
      </c>
      <c r="AD529" s="184"/>
      <c r="AE529" s="184"/>
      <c r="AF529" s="184"/>
      <c r="AG529" s="184"/>
    </row>
    <row r="530" spans="1:33" ht="15" customHeight="1">
      <c r="A530" s="153" t="s">
        <v>137</v>
      </c>
      <c r="B530" s="154"/>
      <c r="C530" s="154"/>
      <c r="D530" s="154"/>
      <c r="E530" s="139" t="s">
        <v>386</v>
      </c>
      <c r="F530" s="140"/>
      <c r="G530" s="140"/>
      <c r="H530" s="140"/>
      <c r="I530" s="139" t="s">
        <v>246</v>
      </c>
      <c r="J530" s="140"/>
      <c r="K530" s="140"/>
      <c r="L530" s="141"/>
      <c r="M530" s="140" t="s">
        <v>247</v>
      </c>
      <c r="N530" s="140"/>
      <c r="O530" s="140"/>
      <c r="P530" s="140"/>
      <c r="Q530" s="44"/>
      <c r="R530" s="154" t="s">
        <v>137</v>
      </c>
      <c r="S530" s="154"/>
      <c r="T530" s="154"/>
      <c r="U530" s="155"/>
      <c r="V530" s="139" t="s">
        <v>386</v>
      </c>
      <c r="W530" s="140"/>
      <c r="X530" s="140"/>
      <c r="Y530" s="141"/>
      <c r="Z530" s="139" t="s">
        <v>246</v>
      </c>
      <c r="AA530" s="140"/>
      <c r="AB530" s="140"/>
      <c r="AC530" s="141"/>
      <c r="AD530" s="140" t="s">
        <v>247</v>
      </c>
      <c r="AE530" s="140"/>
      <c r="AF530" s="140"/>
      <c r="AG530" s="141"/>
    </row>
    <row r="531" spans="1:33" ht="15" customHeight="1">
      <c r="A531" s="138" t="s">
        <v>396</v>
      </c>
      <c r="B531" s="130"/>
      <c r="C531" s="130"/>
      <c r="D531" s="130"/>
      <c r="E531" s="102">
        <f>SUM(I531:P531)</f>
        <v>0</v>
      </c>
      <c r="F531" s="101"/>
      <c r="G531" s="101"/>
      <c r="H531" s="101"/>
      <c r="I531" s="101">
        <f>AI583+AI585</f>
        <v>0</v>
      </c>
      <c r="J531" s="101"/>
      <c r="K531" s="101"/>
      <c r="L531" s="101"/>
      <c r="M531" s="101">
        <f>AK583+AK585</f>
        <v>0</v>
      </c>
      <c r="N531" s="101"/>
      <c r="O531" s="101"/>
      <c r="P531" s="101"/>
      <c r="Q531" s="44"/>
      <c r="R531" s="130" t="s">
        <v>330</v>
      </c>
      <c r="S531" s="183"/>
      <c r="T531" s="183"/>
      <c r="U531" s="183"/>
      <c r="V531" s="102">
        <f>SUM(Z531:AG531)</f>
        <v>121</v>
      </c>
      <c r="W531" s="101"/>
      <c r="X531" s="101"/>
      <c r="Y531" s="101"/>
      <c r="Z531" s="101">
        <f>SUM('人口データ'!AS53:AS57)</f>
        <v>58</v>
      </c>
      <c r="AA531" s="101"/>
      <c r="AB531" s="101"/>
      <c r="AC531" s="101"/>
      <c r="AD531" s="101">
        <f>SUM('人口データ'!AT53:AT57)</f>
        <v>63</v>
      </c>
      <c r="AE531" s="101"/>
      <c r="AF531" s="101"/>
      <c r="AG531" s="164"/>
    </row>
    <row r="532" spans="1:33" ht="15" customHeight="1">
      <c r="A532" s="138" t="s">
        <v>279</v>
      </c>
      <c r="B532" s="130"/>
      <c r="C532" s="130"/>
      <c r="D532" s="130"/>
      <c r="E532" s="146">
        <f>SUM(I532:P532)</f>
        <v>62</v>
      </c>
      <c r="F532" s="117"/>
      <c r="G532" s="117"/>
      <c r="H532" s="117"/>
      <c r="I532" s="117">
        <f>SUM('人口データ'!AS3:AS7)</f>
        <v>32</v>
      </c>
      <c r="J532" s="117"/>
      <c r="K532" s="117"/>
      <c r="L532" s="117"/>
      <c r="M532" s="117">
        <f>SUM('人口データ'!AT3:AT7)</f>
        <v>30</v>
      </c>
      <c r="N532" s="117"/>
      <c r="O532" s="117"/>
      <c r="P532" s="117"/>
      <c r="Q532" s="44"/>
      <c r="R532" s="130" t="s">
        <v>65</v>
      </c>
      <c r="S532" s="183"/>
      <c r="T532" s="183"/>
      <c r="U532" s="183"/>
      <c r="V532" s="146">
        <f>SUM(Z532:AG532)</f>
        <v>131</v>
      </c>
      <c r="W532" s="117"/>
      <c r="X532" s="117"/>
      <c r="Y532" s="117"/>
      <c r="Z532" s="117">
        <f>SUM('人口データ'!AS58:AS62)</f>
        <v>68</v>
      </c>
      <c r="AA532" s="117"/>
      <c r="AB532" s="117"/>
      <c r="AC532" s="117"/>
      <c r="AD532" s="117">
        <f>SUM('人口データ'!AT58:AT62)</f>
        <v>63</v>
      </c>
      <c r="AE532" s="117"/>
      <c r="AF532" s="117"/>
      <c r="AG532" s="165"/>
    </row>
    <row r="533" spans="1:33" ht="15" customHeight="1">
      <c r="A533" s="138" t="s">
        <v>66</v>
      </c>
      <c r="B533" s="130"/>
      <c r="C533" s="130"/>
      <c r="D533" s="130"/>
      <c r="E533" s="146">
        <f aca="true" t="shared" si="43" ref="E533:E541">SUM(I533:P533)</f>
        <v>73</v>
      </c>
      <c r="F533" s="117"/>
      <c r="G533" s="117"/>
      <c r="H533" s="117"/>
      <c r="I533" s="117">
        <f>SUM('人口データ'!AS8:AS12)</f>
        <v>35</v>
      </c>
      <c r="J533" s="117"/>
      <c r="K533" s="117"/>
      <c r="L533" s="117"/>
      <c r="M533" s="117">
        <f>SUM('人口データ'!AT8:AT12)</f>
        <v>38</v>
      </c>
      <c r="N533" s="117"/>
      <c r="O533" s="117"/>
      <c r="P533" s="117"/>
      <c r="Q533" s="44"/>
      <c r="R533" s="130" t="s">
        <v>331</v>
      </c>
      <c r="S533" s="183"/>
      <c r="T533" s="183"/>
      <c r="U533" s="183"/>
      <c r="V533" s="146">
        <f aca="true" t="shared" si="44" ref="V533:V541">SUM(Z533:AG533)</f>
        <v>117</v>
      </c>
      <c r="W533" s="117"/>
      <c r="X533" s="117"/>
      <c r="Y533" s="117"/>
      <c r="Z533" s="117">
        <f>SUM('人口データ'!AS63:AS67)</f>
        <v>61</v>
      </c>
      <c r="AA533" s="117"/>
      <c r="AB533" s="117"/>
      <c r="AC533" s="117"/>
      <c r="AD533" s="117">
        <f>SUM('人口データ'!AT63:AT67)</f>
        <v>56</v>
      </c>
      <c r="AE533" s="117"/>
      <c r="AF533" s="117"/>
      <c r="AG533" s="165"/>
    </row>
    <row r="534" spans="1:37" ht="15" customHeight="1">
      <c r="A534" s="138" t="s">
        <v>215</v>
      </c>
      <c r="B534" s="130"/>
      <c r="C534" s="130"/>
      <c r="D534" s="130"/>
      <c r="E534" s="146">
        <f t="shared" si="43"/>
        <v>97</v>
      </c>
      <c r="F534" s="117"/>
      <c r="G534" s="117"/>
      <c r="H534" s="117"/>
      <c r="I534" s="117">
        <f>SUM('人口データ'!AS13:AS17)</f>
        <v>48</v>
      </c>
      <c r="J534" s="117"/>
      <c r="K534" s="117"/>
      <c r="L534" s="117"/>
      <c r="M534" s="117">
        <f>SUM('人口データ'!AT13:AT17)</f>
        <v>49</v>
      </c>
      <c r="N534" s="117"/>
      <c r="O534" s="117"/>
      <c r="P534" s="117"/>
      <c r="Q534" s="44"/>
      <c r="R534" s="130" t="s">
        <v>332</v>
      </c>
      <c r="S534" s="183"/>
      <c r="T534" s="183"/>
      <c r="U534" s="183"/>
      <c r="V534" s="146">
        <f t="shared" si="44"/>
        <v>124</v>
      </c>
      <c r="W534" s="117"/>
      <c r="X534" s="117"/>
      <c r="Y534" s="117"/>
      <c r="Z534" s="117">
        <f>SUM('人口データ'!AS68:AS72)</f>
        <v>56</v>
      </c>
      <c r="AA534" s="117"/>
      <c r="AB534" s="117"/>
      <c r="AC534" s="117"/>
      <c r="AD534" s="117">
        <f>SUM('人口データ'!AT68:AT72)</f>
        <v>68</v>
      </c>
      <c r="AE534" s="117"/>
      <c r="AF534" s="117"/>
      <c r="AG534" s="165"/>
      <c r="AI534" s="73"/>
      <c r="AK534" s="73"/>
    </row>
    <row r="535" spans="1:33" ht="15" customHeight="1">
      <c r="A535" s="138" t="s">
        <v>217</v>
      </c>
      <c r="B535" s="130"/>
      <c r="C535" s="130"/>
      <c r="D535" s="130"/>
      <c r="E535" s="146">
        <f t="shared" si="43"/>
        <v>99</v>
      </c>
      <c r="F535" s="117"/>
      <c r="G535" s="117"/>
      <c r="H535" s="117"/>
      <c r="I535" s="117">
        <f>SUM('人口データ'!AS18:AS22)</f>
        <v>55</v>
      </c>
      <c r="J535" s="117"/>
      <c r="K535" s="117"/>
      <c r="L535" s="117"/>
      <c r="M535" s="117">
        <f>SUM('人口データ'!AT18:AT22)</f>
        <v>44</v>
      </c>
      <c r="N535" s="117"/>
      <c r="O535" s="117"/>
      <c r="P535" s="117"/>
      <c r="Q535" s="44"/>
      <c r="R535" s="130" t="s">
        <v>333</v>
      </c>
      <c r="S535" s="183"/>
      <c r="T535" s="183"/>
      <c r="U535" s="183"/>
      <c r="V535" s="146">
        <f t="shared" si="44"/>
        <v>131</v>
      </c>
      <c r="W535" s="117"/>
      <c r="X535" s="117"/>
      <c r="Y535" s="117"/>
      <c r="Z535" s="117">
        <f>SUM('人口データ'!AS73:AS77)</f>
        <v>62</v>
      </c>
      <c r="AA535" s="117"/>
      <c r="AB535" s="117"/>
      <c r="AC535" s="117"/>
      <c r="AD535" s="117">
        <f>SUM('人口データ'!AT73:AT77)</f>
        <v>69</v>
      </c>
      <c r="AE535" s="117"/>
      <c r="AF535" s="117"/>
      <c r="AG535" s="165"/>
    </row>
    <row r="536" spans="1:37" ht="15" customHeight="1">
      <c r="A536" s="138" t="s">
        <v>219</v>
      </c>
      <c r="B536" s="130"/>
      <c r="C536" s="130"/>
      <c r="D536" s="130"/>
      <c r="E536" s="146">
        <f t="shared" si="43"/>
        <v>103</v>
      </c>
      <c r="F536" s="117"/>
      <c r="G536" s="117"/>
      <c r="H536" s="117"/>
      <c r="I536" s="117">
        <f>SUM('人口データ'!AS23:AS27)</f>
        <v>54</v>
      </c>
      <c r="J536" s="117"/>
      <c r="K536" s="117"/>
      <c r="L536" s="117"/>
      <c r="M536" s="117">
        <f>SUM('人口データ'!AT23:AT27)</f>
        <v>49</v>
      </c>
      <c r="N536" s="117"/>
      <c r="O536" s="117"/>
      <c r="P536" s="117"/>
      <c r="Q536" s="44"/>
      <c r="R536" s="130" t="s">
        <v>231</v>
      </c>
      <c r="S536" s="183"/>
      <c r="T536" s="183"/>
      <c r="U536" s="183"/>
      <c r="V536" s="146">
        <f t="shared" si="44"/>
        <v>88</v>
      </c>
      <c r="W536" s="117"/>
      <c r="X536" s="117"/>
      <c r="Y536" s="117"/>
      <c r="Z536" s="117">
        <f>SUM('人口データ'!AS78:AS82)</f>
        <v>39</v>
      </c>
      <c r="AA536" s="117"/>
      <c r="AB536" s="117"/>
      <c r="AC536" s="117"/>
      <c r="AD536" s="117">
        <f>SUM('人口データ'!AT78:AT82)</f>
        <v>49</v>
      </c>
      <c r="AE536" s="117"/>
      <c r="AF536" s="117"/>
      <c r="AG536" s="165"/>
      <c r="AI536" s="73"/>
      <c r="AK536" s="73"/>
    </row>
    <row r="537" spans="1:33" ht="15" customHeight="1">
      <c r="A537" s="138" t="s">
        <v>67</v>
      </c>
      <c r="B537" s="130"/>
      <c r="C537" s="130"/>
      <c r="D537" s="130"/>
      <c r="E537" s="146">
        <f t="shared" si="43"/>
        <v>98</v>
      </c>
      <c r="F537" s="117"/>
      <c r="G537" s="117"/>
      <c r="H537" s="117"/>
      <c r="I537" s="117">
        <f>SUM('人口データ'!AS28:AS32)</f>
        <v>46</v>
      </c>
      <c r="J537" s="117"/>
      <c r="K537" s="117"/>
      <c r="L537" s="117"/>
      <c r="M537" s="117">
        <f>SUM('人口データ'!AT28:AT32)</f>
        <v>52</v>
      </c>
      <c r="N537" s="117"/>
      <c r="O537" s="117"/>
      <c r="P537" s="117"/>
      <c r="Q537" s="44"/>
      <c r="R537" s="130" t="s">
        <v>362</v>
      </c>
      <c r="S537" s="183"/>
      <c r="T537" s="183"/>
      <c r="U537" s="183"/>
      <c r="V537" s="146">
        <f t="shared" si="44"/>
        <v>54</v>
      </c>
      <c r="W537" s="117"/>
      <c r="X537" s="117"/>
      <c r="Y537" s="117"/>
      <c r="Z537" s="117">
        <f>SUM('人口データ'!AS83:AS87)</f>
        <v>19</v>
      </c>
      <c r="AA537" s="117"/>
      <c r="AB537" s="117"/>
      <c r="AC537" s="117"/>
      <c r="AD537" s="117">
        <f>SUM('人口データ'!AT83:AT87)</f>
        <v>35</v>
      </c>
      <c r="AE537" s="117"/>
      <c r="AF537" s="117"/>
      <c r="AG537" s="165"/>
    </row>
    <row r="538" spans="1:33" ht="15" customHeight="1">
      <c r="A538" s="138" t="s">
        <v>24</v>
      </c>
      <c r="B538" s="130"/>
      <c r="C538" s="130"/>
      <c r="D538" s="130"/>
      <c r="E538" s="146">
        <f t="shared" si="43"/>
        <v>110</v>
      </c>
      <c r="F538" s="117"/>
      <c r="G538" s="117"/>
      <c r="H538" s="117"/>
      <c r="I538" s="117">
        <f>SUM('人口データ'!AS33:AS37)</f>
        <v>57</v>
      </c>
      <c r="J538" s="117"/>
      <c r="K538" s="117"/>
      <c r="L538" s="117"/>
      <c r="M538" s="117">
        <f>SUM('人口データ'!AT33:AT37)</f>
        <v>53</v>
      </c>
      <c r="N538" s="117"/>
      <c r="O538" s="117"/>
      <c r="P538" s="117"/>
      <c r="Q538" s="44"/>
      <c r="R538" s="130" t="s">
        <v>234</v>
      </c>
      <c r="S538" s="183"/>
      <c r="T538" s="183"/>
      <c r="U538" s="183"/>
      <c r="V538" s="146">
        <f t="shared" si="44"/>
        <v>33</v>
      </c>
      <c r="W538" s="117"/>
      <c r="X538" s="117"/>
      <c r="Y538" s="117"/>
      <c r="Z538" s="117">
        <f>SUM('人口データ'!AS88:AS92)</f>
        <v>13</v>
      </c>
      <c r="AA538" s="117"/>
      <c r="AB538" s="117"/>
      <c r="AC538" s="117"/>
      <c r="AD538" s="117">
        <f>SUM('人口データ'!AT88:AT92)</f>
        <v>20</v>
      </c>
      <c r="AE538" s="117"/>
      <c r="AF538" s="117"/>
      <c r="AG538" s="165"/>
    </row>
    <row r="539" spans="1:33" ht="15" customHeight="1">
      <c r="A539" s="138" t="s">
        <v>273</v>
      </c>
      <c r="B539" s="130"/>
      <c r="C539" s="130"/>
      <c r="D539" s="130"/>
      <c r="E539" s="146">
        <f t="shared" si="43"/>
        <v>91</v>
      </c>
      <c r="F539" s="117"/>
      <c r="G539" s="117"/>
      <c r="H539" s="117"/>
      <c r="I539" s="117">
        <f>SUM('人口データ'!AS38:AS42)</f>
        <v>51</v>
      </c>
      <c r="J539" s="117"/>
      <c r="K539" s="117"/>
      <c r="L539" s="117"/>
      <c r="M539" s="117">
        <f>SUM('人口データ'!AT38:AT42)</f>
        <v>40</v>
      </c>
      <c r="N539" s="117"/>
      <c r="O539" s="117"/>
      <c r="P539" s="117"/>
      <c r="Q539" s="44"/>
      <c r="R539" s="130" t="s">
        <v>216</v>
      </c>
      <c r="S539" s="183"/>
      <c r="T539" s="183"/>
      <c r="U539" s="183"/>
      <c r="V539" s="146">
        <f t="shared" si="44"/>
        <v>11</v>
      </c>
      <c r="W539" s="117"/>
      <c r="X539" s="117"/>
      <c r="Y539" s="117"/>
      <c r="Z539" s="117">
        <f>SUM('人口データ'!AS93:AS97)</f>
        <v>2</v>
      </c>
      <c r="AA539" s="117"/>
      <c r="AB539" s="117"/>
      <c r="AC539" s="117"/>
      <c r="AD539" s="117">
        <f>SUM('人口データ'!AT93:AT97)</f>
        <v>9</v>
      </c>
      <c r="AE539" s="117"/>
      <c r="AF539" s="117"/>
      <c r="AG539" s="165"/>
    </row>
    <row r="540" spans="1:33" ht="15" customHeight="1">
      <c r="A540" s="138" t="s">
        <v>274</v>
      </c>
      <c r="B540" s="130"/>
      <c r="C540" s="130"/>
      <c r="D540" s="130"/>
      <c r="E540" s="146">
        <f t="shared" si="43"/>
        <v>132</v>
      </c>
      <c r="F540" s="117"/>
      <c r="G540" s="117"/>
      <c r="H540" s="117"/>
      <c r="I540" s="117">
        <f>SUM('人口データ'!AS43:AS47)</f>
        <v>65</v>
      </c>
      <c r="J540" s="117"/>
      <c r="K540" s="117"/>
      <c r="L540" s="117"/>
      <c r="M540" s="117">
        <f>SUM('人口データ'!AT43:AT47)</f>
        <v>67</v>
      </c>
      <c r="N540" s="117"/>
      <c r="O540" s="117"/>
      <c r="P540" s="117"/>
      <c r="Q540" s="44"/>
      <c r="R540" s="130" t="s">
        <v>218</v>
      </c>
      <c r="S540" s="183"/>
      <c r="T540" s="183"/>
      <c r="U540" s="183"/>
      <c r="V540" s="146">
        <f t="shared" si="44"/>
        <v>7</v>
      </c>
      <c r="W540" s="117"/>
      <c r="X540" s="117"/>
      <c r="Y540" s="117"/>
      <c r="Z540" s="117">
        <f>SUM('人口データ'!AS98:AS101)</f>
        <v>0</v>
      </c>
      <c r="AA540" s="117"/>
      <c r="AB540" s="117"/>
      <c r="AC540" s="117"/>
      <c r="AD540" s="117">
        <f>SUM('人口データ'!AT98:AT102)</f>
        <v>7</v>
      </c>
      <c r="AE540" s="117"/>
      <c r="AF540" s="117"/>
      <c r="AG540" s="165"/>
    </row>
    <row r="541" spans="1:33" ht="15" customHeight="1">
      <c r="A541" s="135" t="s">
        <v>275</v>
      </c>
      <c r="B541" s="136"/>
      <c r="C541" s="136"/>
      <c r="D541" s="136"/>
      <c r="E541" s="97">
        <f t="shared" si="43"/>
        <v>107</v>
      </c>
      <c r="F541" s="108"/>
      <c r="G541" s="108"/>
      <c r="H541" s="108"/>
      <c r="I541" s="108">
        <f>SUM('人口データ'!AS48:AS52)</f>
        <v>58</v>
      </c>
      <c r="J541" s="108"/>
      <c r="K541" s="108"/>
      <c r="L541" s="108"/>
      <c r="M541" s="108">
        <f>SUM('人口データ'!AT48:AT52)</f>
        <v>49</v>
      </c>
      <c r="N541" s="108"/>
      <c r="O541" s="108"/>
      <c r="P541" s="108"/>
      <c r="Q541" s="44"/>
      <c r="R541" s="136" t="s">
        <v>329</v>
      </c>
      <c r="S541" s="185"/>
      <c r="T541" s="185"/>
      <c r="U541" s="185"/>
      <c r="V541" s="97">
        <f t="shared" si="44"/>
        <v>0</v>
      </c>
      <c r="W541" s="108"/>
      <c r="X541" s="108"/>
      <c r="Y541" s="108"/>
      <c r="Z541" s="108">
        <f>'人口データ'!AS103</f>
        <v>0</v>
      </c>
      <c r="AA541" s="108"/>
      <c r="AB541" s="108"/>
      <c r="AC541" s="108"/>
      <c r="AD541" s="108">
        <f>SUM('人口データ'!AT103)</f>
        <v>0</v>
      </c>
      <c r="AE541" s="108"/>
      <c r="AF541" s="108"/>
      <c r="AG541" s="196"/>
    </row>
    <row r="542" spans="24:33" ht="15" customHeight="1">
      <c r="X542" s="106" t="s">
        <v>237</v>
      </c>
      <c r="Y542" s="106"/>
      <c r="Z542" s="106"/>
      <c r="AA542" s="106"/>
      <c r="AB542" s="106"/>
      <c r="AC542" s="106"/>
      <c r="AD542" s="106"/>
      <c r="AE542" s="106"/>
      <c r="AF542" s="106"/>
      <c r="AG542" s="106"/>
    </row>
    <row r="543" ht="15" customHeight="1"/>
    <row r="544" ht="15" customHeight="1"/>
    <row r="545" ht="15" customHeight="1"/>
    <row r="546" ht="15" customHeight="1"/>
    <row r="547" ht="15" customHeight="1"/>
    <row r="548" ht="13.5"/>
    <row r="549" ht="13.5"/>
    <row r="550" ht="13.5"/>
    <row r="551" ht="18" customHeight="1"/>
    <row r="552" spans="35:37" ht="18" customHeight="1">
      <c r="AI552" s="73"/>
      <c r="AK552" s="73"/>
    </row>
    <row r="553" ht="18" customHeight="1"/>
    <row r="554" ht="18" customHeight="1"/>
    <row r="555" spans="35:37" ht="18" customHeight="1">
      <c r="AI555" s="73"/>
      <c r="AK555" s="73"/>
    </row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3.5"/>
    <row r="564" ht="13.5"/>
    <row r="565" ht="13.5"/>
    <row r="566" ht="13.5"/>
    <row r="567" ht="18" customHeight="1"/>
    <row r="568" spans="35:37" ht="18" customHeight="1">
      <c r="AI568" s="73"/>
      <c r="AK568" s="73"/>
    </row>
    <row r="569" ht="18" customHeight="1"/>
    <row r="570" spans="35:37" ht="18" customHeight="1">
      <c r="AI570" s="73"/>
      <c r="AK570" s="73"/>
    </row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3.5"/>
    <row r="580" ht="13.5"/>
    <row r="581" ht="13.5"/>
    <row r="582" ht="18" customHeight="1"/>
    <row r="583" spans="35:37" ht="18" customHeight="1">
      <c r="AI583" s="73"/>
      <c r="AK583" s="73"/>
    </row>
    <row r="584" ht="18" customHeight="1"/>
    <row r="585" spans="35:37" ht="18" customHeight="1">
      <c r="AI585" s="73"/>
      <c r="AK585" s="73"/>
    </row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3.5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25.5" customHeight="1"/>
    <row r="602" ht="25.5" customHeight="1"/>
    <row r="603" ht="25.5" customHeight="1"/>
    <row r="604" ht="25.5" customHeight="1"/>
    <row r="605" ht="25.5" customHeight="1"/>
    <row r="606" ht="25.5" customHeight="1"/>
  </sheetData>
  <mergeCells count="3202">
    <mergeCell ref="T359:W359"/>
    <mergeCell ref="E108:G108"/>
    <mergeCell ref="AE108:AG108"/>
    <mergeCell ref="AB108:AD108"/>
    <mergeCell ref="X108:Z108"/>
    <mergeCell ref="T108:W108"/>
    <mergeCell ref="P108:S108"/>
    <mergeCell ref="L108:O108"/>
    <mergeCell ref="H108:K108"/>
    <mergeCell ref="A311:E311"/>
    <mergeCell ref="A116:B116"/>
    <mergeCell ref="Y331:AB331"/>
    <mergeCell ref="AD331:AF331"/>
    <mergeCell ref="T310:W310"/>
    <mergeCell ref="Y310:AB310"/>
    <mergeCell ref="AD310:AF310"/>
    <mergeCell ref="T330:W330"/>
    <mergeCell ref="Y330:AB330"/>
    <mergeCell ref="AD330:AF330"/>
    <mergeCell ref="T323:W323"/>
    <mergeCell ref="Y307:AB307"/>
    <mergeCell ref="F311:I311"/>
    <mergeCell ref="K311:M311"/>
    <mergeCell ref="O311:R311"/>
    <mergeCell ref="A309:E309"/>
    <mergeCell ref="F309:I309"/>
    <mergeCell ref="K309:M309"/>
    <mergeCell ref="O309:R309"/>
    <mergeCell ref="AD307:AF307"/>
    <mergeCell ref="T308:W308"/>
    <mergeCell ref="Y308:AB308"/>
    <mergeCell ref="AD311:AF311"/>
    <mergeCell ref="T311:W311"/>
    <mergeCell ref="AD308:AF308"/>
    <mergeCell ref="T309:W309"/>
    <mergeCell ref="Y309:AB309"/>
    <mergeCell ref="AD309:AF309"/>
    <mergeCell ref="Y311:AB311"/>
    <mergeCell ref="Y299:AB299"/>
    <mergeCell ref="AD299:AF299"/>
    <mergeCell ref="T300:W300"/>
    <mergeCell ref="Y300:AB300"/>
    <mergeCell ref="AD300:AF300"/>
    <mergeCell ref="Y281:AG281"/>
    <mergeCell ref="AD282:AG282"/>
    <mergeCell ref="F283:J283"/>
    <mergeCell ref="K283:N283"/>
    <mergeCell ref="O283:S283"/>
    <mergeCell ref="T283:X283"/>
    <mergeCell ref="Y283:AC283"/>
    <mergeCell ref="AD283:AG283"/>
    <mergeCell ref="T282:X282"/>
    <mergeCell ref="Y282:AC282"/>
    <mergeCell ref="Z441:AC441"/>
    <mergeCell ref="Z437:AC437"/>
    <mergeCell ref="M440:P440"/>
    <mergeCell ref="V437:Y437"/>
    <mergeCell ref="V441:Y441"/>
    <mergeCell ref="R440:U440"/>
    <mergeCell ref="V440:Y440"/>
    <mergeCell ref="V438:Y438"/>
    <mergeCell ref="Z440:AC440"/>
    <mergeCell ref="R437:U437"/>
    <mergeCell ref="Z435:AC435"/>
    <mergeCell ref="Z434:AC434"/>
    <mergeCell ref="Z412:AC412"/>
    <mergeCell ref="V417:Y417"/>
    <mergeCell ref="V418:Y418"/>
    <mergeCell ref="V414:Y414"/>
    <mergeCell ref="Z433:AC433"/>
    <mergeCell ref="Z429:AC429"/>
    <mergeCell ref="Z432:AC432"/>
    <mergeCell ref="Z427:AC427"/>
    <mergeCell ref="V413:Y413"/>
    <mergeCell ref="V411:Y411"/>
    <mergeCell ref="V408:Y408"/>
    <mergeCell ref="V406:Y406"/>
    <mergeCell ref="V410:Y410"/>
    <mergeCell ref="V409:Y409"/>
    <mergeCell ref="V412:Y412"/>
    <mergeCell ref="V407:Y407"/>
    <mergeCell ref="A408:D408"/>
    <mergeCell ref="A401:D401"/>
    <mergeCell ref="E408:H408"/>
    <mergeCell ref="AD394:AG394"/>
    <mergeCell ref="E396:H396"/>
    <mergeCell ref="I396:L396"/>
    <mergeCell ref="A396:D396"/>
    <mergeCell ref="A395:D395"/>
    <mergeCell ref="E395:H395"/>
    <mergeCell ref="I395:L395"/>
    <mergeCell ref="AD423:AG423"/>
    <mergeCell ref="Z423:AC423"/>
    <mergeCell ref="Z413:AC413"/>
    <mergeCell ref="V425:Y425"/>
    <mergeCell ref="AD418:AG418"/>
    <mergeCell ref="Z419:AC419"/>
    <mergeCell ref="V419:Y419"/>
    <mergeCell ref="AD424:AG424"/>
    <mergeCell ref="AD425:AG425"/>
    <mergeCell ref="AD417:AG417"/>
    <mergeCell ref="R433:U433"/>
    <mergeCell ref="R432:U432"/>
    <mergeCell ref="M432:P432"/>
    <mergeCell ref="M431:P431"/>
    <mergeCell ref="R431:U431"/>
    <mergeCell ref="M433:P433"/>
    <mergeCell ref="R425:U425"/>
    <mergeCell ref="R424:U424"/>
    <mergeCell ref="R413:U413"/>
    <mergeCell ref="M414:P414"/>
    <mergeCell ref="R414:U414"/>
    <mergeCell ref="M415:P415"/>
    <mergeCell ref="R416:U416"/>
    <mergeCell ref="R415:U415"/>
    <mergeCell ref="M413:P413"/>
    <mergeCell ref="M425:P425"/>
    <mergeCell ref="R398:U398"/>
    <mergeCell ref="M398:P398"/>
    <mergeCell ref="M407:P407"/>
    <mergeCell ref="M403:P403"/>
    <mergeCell ref="M401:P401"/>
    <mergeCell ref="R401:U401"/>
    <mergeCell ref="M399:P399"/>
    <mergeCell ref="R400:U400"/>
    <mergeCell ref="AD399:AG399"/>
    <mergeCell ref="Z399:AC399"/>
    <mergeCell ref="AD398:AG398"/>
    <mergeCell ref="M409:P409"/>
    <mergeCell ref="M404:P404"/>
    <mergeCell ref="R409:U409"/>
    <mergeCell ref="M400:P400"/>
    <mergeCell ref="R402:U402"/>
    <mergeCell ref="M402:P402"/>
    <mergeCell ref="R407:U407"/>
    <mergeCell ref="AD401:AG401"/>
    <mergeCell ref="AD405:AG405"/>
    <mergeCell ref="AD407:AG407"/>
    <mergeCell ref="Z405:AC405"/>
    <mergeCell ref="AD402:AG402"/>
    <mergeCell ref="AD403:AG403"/>
    <mergeCell ref="AD404:AG404"/>
    <mergeCell ref="AD406:AG406"/>
    <mergeCell ref="Z407:AC407"/>
    <mergeCell ref="K330:M330"/>
    <mergeCell ref="O330:R330"/>
    <mergeCell ref="AD397:AG397"/>
    <mergeCell ref="Z397:AC397"/>
    <mergeCell ref="AD396:AG396"/>
    <mergeCell ref="Z396:AC396"/>
    <mergeCell ref="R396:U396"/>
    <mergeCell ref="M397:P397"/>
    <mergeCell ref="M396:P396"/>
    <mergeCell ref="T331:W331"/>
    <mergeCell ref="O329:R329"/>
    <mergeCell ref="T329:W329"/>
    <mergeCell ref="Y329:AB329"/>
    <mergeCell ref="AD329:AF329"/>
    <mergeCell ref="O328:R328"/>
    <mergeCell ref="T328:W328"/>
    <mergeCell ref="Y328:AB328"/>
    <mergeCell ref="AD328:AF328"/>
    <mergeCell ref="O327:R327"/>
    <mergeCell ref="T327:W327"/>
    <mergeCell ref="Y327:AB327"/>
    <mergeCell ref="AD327:AF327"/>
    <mergeCell ref="O326:R326"/>
    <mergeCell ref="T326:W326"/>
    <mergeCell ref="Y326:AB326"/>
    <mergeCell ref="AD326:AF326"/>
    <mergeCell ref="O325:R325"/>
    <mergeCell ref="T325:W325"/>
    <mergeCell ref="Y325:AB325"/>
    <mergeCell ref="AD325:AF325"/>
    <mergeCell ref="K331:M331"/>
    <mergeCell ref="A325:E325"/>
    <mergeCell ref="F325:I325"/>
    <mergeCell ref="K325:M325"/>
    <mergeCell ref="A326:E326"/>
    <mergeCell ref="F326:I326"/>
    <mergeCell ref="K326:M326"/>
    <mergeCell ref="A328:E328"/>
    <mergeCell ref="A330:E330"/>
    <mergeCell ref="F330:I330"/>
    <mergeCell ref="A327:E327"/>
    <mergeCell ref="F327:I327"/>
    <mergeCell ref="K327:M327"/>
    <mergeCell ref="A331:E331"/>
    <mergeCell ref="F331:I331"/>
    <mergeCell ref="F328:I328"/>
    <mergeCell ref="K328:M328"/>
    <mergeCell ref="A329:E329"/>
    <mergeCell ref="F329:I329"/>
    <mergeCell ref="K329:M329"/>
    <mergeCell ref="T324:W324"/>
    <mergeCell ref="Y324:AB324"/>
    <mergeCell ref="AD324:AF324"/>
    <mergeCell ref="A323:E323"/>
    <mergeCell ref="F323:I323"/>
    <mergeCell ref="Y323:AB323"/>
    <mergeCell ref="K323:M323"/>
    <mergeCell ref="O323:R323"/>
    <mergeCell ref="A324:E324"/>
    <mergeCell ref="F324:I324"/>
    <mergeCell ref="K324:M324"/>
    <mergeCell ref="O324:R324"/>
    <mergeCell ref="K321:M321"/>
    <mergeCell ref="O321:R321"/>
    <mergeCell ref="AD323:AF323"/>
    <mergeCell ref="T321:W321"/>
    <mergeCell ref="AD321:AF321"/>
    <mergeCell ref="T322:W322"/>
    <mergeCell ref="Y322:AB322"/>
    <mergeCell ref="AD322:AF322"/>
    <mergeCell ref="A322:E322"/>
    <mergeCell ref="F322:I322"/>
    <mergeCell ref="K322:M322"/>
    <mergeCell ref="O322:R322"/>
    <mergeCell ref="A321:E321"/>
    <mergeCell ref="F321:I321"/>
    <mergeCell ref="T319:W319"/>
    <mergeCell ref="Y319:AB319"/>
    <mergeCell ref="K319:M319"/>
    <mergeCell ref="O319:R319"/>
    <mergeCell ref="Y321:AB321"/>
    <mergeCell ref="AD319:AF319"/>
    <mergeCell ref="A320:E320"/>
    <mergeCell ref="F320:I320"/>
    <mergeCell ref="K320:M320"/>
    <mergeCell ref="O320:R320"/>
    <mergeCell ref="T320:W320"/>
    <mergeCell ref="Y320:AB320"/>
    <mergeCell ref="AD320:AF320"/>
    <mergeCell ref="A319:E319"/>
    <mergeCell ref="F319:I319"/>
    <mergeCell ref="T317:W317"/>
    <mergeCell ref="Y317:AB317"/>
    <mergeCell ref="AD317:AF317"/>
    <mergeCell ref="A318:E318"/>
    <mergeCell ref="F318:I318"/>
    <mergeCell ref="K318:M318"/>
    <mergeCell ref="O318:R318"/>
    <mergeCell ref="T318:W318"/>
    <mergeCell ref="Y318:AB318"/>
    <mergeCell ref="AD318:AF318"/>
    <mergeCell ref="A317:E317"/>
    <mergeCell ref="F317:I317"/>
    <mergeCell ref="K317:M317"/>
    <mergeCell ref="O317:R317"/>
    <mergeCell ref="T315:W315"/>
    <mergeCell ref="Y315:AB315"/>
    <mergeCell ref="AD315:AF315"/>
    <mergeCell ref="A316:E316"/>
    <mergeCell ref="F316:I316"/>
    <mergeCell ref="K316:M316"/>
    <mergeCell ref="O316:R316"/>
    <mergeCell ref="T316:W316"/>
    <mergeCell ref="Y316:AB316"/>
    <mergeCell ref="AD316:AF316"/>
    <mergeCell ref="A315:E315"/>
    <mergeCell ref="F315:I315"/>
    <mergeCell ref="K315:M315"/>
    <mergeCell ref="O315:R315"/>
    <mergeCell ref="T313:W313"/>
    <mergeCell ref="Y313:AB313"/>
    <mergeCell ref="AD313:AF313"/>
    <mergeCell ref="A314:E314"/>
    <mergeCell ref="F314:I314"/>
    <mergeCell ref="K314:M314"/>
    <mergeCell ref="O314:R314"/>
    <mergeCell ref="T314:W314"/>
    <mergeCell ref="Y314:AB314"/>
    <mergeCell ref="AD314:AF314"/>
    <mergeCell ref="A313:E313"/>
    <mergeCell ref="F313:I313"/>
    <mergeCell ref="K313:M313"/>
    <mergeCell ref="O313:R313"/>
    <mergeCell ref="A312:E312"/>
    <mergeCell ref="F312:I312"/>
    <mergeCell ref="K312:M312"/>
    <mergeCell ref="O312:R312"/>
    <mergeCell ref="T312:W312"/>
    <mergeCell ref="Y312:AB312"/>
    <mergeCell ref="AD312:AF312"/>
    <mergeCell ref="R421:U421"/>
    <mergeCell ref="AD415:AG415"/>
    <mergeCell ref="AD414:AG414"/>
    <mergeCell ref="AD413:AG413"/>
    <mergeCell ref="AD412:AG412"/>
    <mergeCell ref="O331:R331"/>
    <mergeCell ref="AD395:AG395"/>
    <mergeCell ref="A308:E308"/>
    <mergeCell ref="F308:I308"/>
    <mergeCell ref="K308:M308"/>
    <mergeCell ref="O308:R308"/>
    <mergeCell ref="A307:E307"/>
    <mergeCell ref="F307:I307"/>
    <mergeCell ref="K307:M307"/>
    <mergeCell ref="O307:R307"/>
    <mergeCell ref="T306:W306"/>
    <mergeCell ref="Y306:AB306"/>
    <mergeCell ref="AD306:AF306"/>
    <mergeCell ref="A305:E305"/>
    <mergeCell ref="A306:E306"/>
    <mergeCell ref="F306:I306"/>
    <mergeCell ref="K306:M306"/>
    <mergeCell ref="O306:R306"/>
    <mergeCell ref="F305:I305"/>
    <mergeCell ref="K305:M305"/>
    <mergeCell ref="Y303:AB303"/>
    <mergeCell ref="AD303:AF303"/>
    <mergeCell ref="AD304:AF304"/>
    <mergeCell ref="T303:W303"/>
    <mergeCell ref="Y305:AB305"/>
    <mergeCell ref="AD305:AF305"/>
    <mergeCell ref="A304:E304"/>
    <mergeCell ref="F304:I304"/>
    <mergeCell ref="K304:M304"/>
    <mergeCell ref="Y304:AB304"/>
    <mergeCell ref="O304:R304"/>
    <mergeCell ref="A303:E303"/>
    <mergeCell ref="F303:I303"/>
    <mergeCell ref="K303:M303"/>
    <mergeCell ref="O303:R303"/>
    <mergeCell ref="Y301:AB301"/>
    <mergeCell ref="AD301:AF301"/>
    <mergeCell ref="A302:E302"/>
    <mergeCell ref="F302:I302"/>
    <mergeCell ref="K302:M302"/>
    <mergeCell ref="O302:R302"/>
    <mergeCell ref="T302:W302"/>
    <mergeCell ref="Y302:AB302"/>
    <mergeCell ref="AD302:AF302"/>
    <mergeCell ref="A301:E301"/>
    <mergeCell ref="F301:I301"/>
    <mergeCell ref="K301:M301"/>
    <mergeCell ref="O301:R301"/>
    <mergeCell ref="A300:E300"/>
    <mergeCell ref="F300:I300"/>
    <mergeCell ref="K300:M300"/>
    <mergeCell ref="O300:R300"/>
    <mergeCell ref="A299:E299"/>
    <mergeCell ref="F299:I299"/>
    <mergeCell ref="K299:M299"/>
    <mergeCell ref="O299:R299"/>
    <mergeCell ref="A310:E310"/>
    <mergeCell ref="F310:I310"/>
    <mergeCell ref="K310:M310"/>
    <mergeCell ref="O310:R310"/>
    <mergeCell ref="T297:W297"/>
    <mergeCell ref="Y297:AB297"/>
    <mergeCell ref="AD297:AF297"/>
    <mergeCell ref="A298:E298"/>
    <mergeCell ref="F298:I298"/>
    <mergeCell ref="K298:M298"/>
    <mergeCell ref="O298:R298"/>
    <mergeCell ref="T298:W298"/>
    <mergeCell ref="Y298:AB298"/>
    <mergeCell ref="AD298:AF298"/>
    <mergeCell ref="A297:E297"/>
    <mergeCell ref="F297:I297"/>
    <mergeCell ref="K297:M297"/>
    <mergeCell ref="O297:R297"/>
    <mergeCell ref="T295:W295"/>
    <mergeCell ref="Y295:AB295"/>
    <mergeCell ref="AD295:AF295"/>
    <mergeCell ref="A296:E296"/>
    <mergeCell ref="F296:I296"/>
    <mergeCell ref="K296:M296"/>
    <mergeCell ref="O296:R296"/>
    <mergeCell ref="T296:W296"/>
    <mergeCell ref="Y296:AB296"/>
    <mergeCell ref="AD296:AF296"/>
    <mergeCell ref="A295:E295"/>
    <mergeCell ref="F295:I295"/>
    <mergeCell ref="K295:M295"/>
    <mergeCell ref="O295:R295"/>
    <mergeCell ref="O294:R294"/>
    <mergeCell ref="T294:W294"/>
    <mergeCell ref="Y294:AB294"/>
    <mergeCell ref="AD294:AF294"/>
    <mergeCell ref="A292:E292"/>
    <mergeCell ref="A294:E294"/>
    <mergeCell ref="F294:I294"/>
    <mergeCell ref="K294:M294"/>
    <mergeCell ref="T292:W292"/>
    <mergeCell ref="Y292:AB292"/>
    <mergeCell ref="AD292:AF292"/>
    <mergeCell ref="A293:E293"/>
    <mergeCell ref="F293:I293"/>
    <mergeCell ref="K293:M293"/>
    <mergeCell ref="O293:R293"/>
    <mergeCell ref="T293:W293"/>
    <mergeCell ref="Y293:AB293"/>
    <mergeCell ref="AD293:AF293"/>
    <mergeCell ref="T291:W291"/>
    <mergeCell ref="Y291:AB291"/>
    <mergeCell ref="AD291:AF291"/>
    <mergeCell ref="T290:W290"/>
    <mergeCell ref="Y290:AB290"/>
    <mergeCell ref="K291:M291"/>
    <mergeCell ref="O291:R291"/>
    <mergeCell ref="F292:I292"/>
    <mergeCell ref="K292:M292"/>
    <mergeCell ref="O292:R292"/>
    <mergeCell ref="A291:E291"/>
    <mergeCell ref="F291:I291"/>
    <mergeCell ref="A290:E290"/>
    <mergeCell ref="F290:I290"/>
    <mergeCell ref="F289:I289"/>
    <mergeCell ref="O286:R286"/>
    <mergeCell ref="A288:E288"/>
    <mergeCell ref="F288:I288"/>
    <mergeCell ref="A289:E289"/>
    <mergeCell ref="K286:M286"/>
    <mergeCell ref="T287:W287"/>
    <mergeCell ref="Y287:AB287"/>
    <mergeCell ref="AD287:AF287"/>
    <mergeCell ref="K290:M290"/>
    <mergeCell ref="O290:R290"/>
    <mergeCell ref="AD290:AF290"/>
    <mergeCell ref="K289:M289"/>
    <mergeCell ref="O289:R289"/>
    <mergeCell ref="K288:M288"/>
    <mergeCell ref="AD393:AG393"/>
    <mergeCell ref="R392:U392"/>
    <mergeCell ref="O285:R285"/>
    <mergeCell ref="O288:R288"/>
    <mergeCell ref="Z392:AC392"/>
    <mergeCell ref="V392:Y392"/>
    <mergeCell ref="O336:S336"/>
    <mergeCell ref="AD288:AF288"/>
    <mergeCell ref="T289:W289"/>
    <mergeCell ref="Y289:AB289"/>
    <mergeCell ref="O284:R284"/>
    <mergeCell ref="Y285:AB285"/>
    <mergeCell ref="AD285:AF285"/>
    <mergeCell ref="T286:W286"/>
    <mergeCell ref="T285:W285"/>
    <mergeCell ref="Y286:AB286"/>
    <mergeCell ref="AD286:AF286"/>
    <mergeCell ref="A283:E283"/>
    <mergeCell ref="A392:D392"/>
    <mergeCell ref="I392:L392"/>
    <mergeCell ref="M392:P392"/>
    <mergeCell ref="F285:I285"/>
    <mergeCell ref="O287:R287"/>
    <mergeCell ref="A286:E286"/>
    <mergeCell ref="A287:E287"/>
    <mergeCell ref="F287:I287"/>
    <mergeCell ref="K287:M287"/>
    <mergeCell ref="E392:H392"/>
    <mergeCell ref="A284:E284"/>
    <mergeCell ref="T301:W301"/>
    <mergeCell ref="T304:W304"/>
    <mergeCell ref="T307:W307"/>
    <mergeCell ref="T284:W284"/>
    <mergeCell ref="K285:M285"/>
    <mergeCell ref="A285:D285"/>
    <mergeCell ref="F284:I284"/>
    <mergeCell ref="K284:M284"/>
    <mergeCell ref="A281:E281"/>
    <mergeCell ref="E105:G105"/>
    <mergeCell ref="H105:K105"/>
    <mergeCell ref="L105:O105"/>
    <mergeCell ref="M156:O156"/>
    <mergeCell ref="N221:O221"/>
    <mergeCell ref="I222:K222"/>
    <mergeCell ref="I220:K220"/>
    <mergeCell ref="N220:O220"/>
    <mergeCell ref="I218:K218"/>
    <mergeCell ref="E100:G100"/>
    <mergeCell ref="E101:G101"/>
    <mergeCell ref="E96:G96"/>
    <mergeCell ref="E97:G97"/>
    <mergeCell ref="E98:G98"/>
    <mergeCell ref="E99:G99"/>
    <mergeCell ref="N219:O219"/>
    <mergeCell ref="N210:O210"/>
    <mergeCell ref="H170:L170"/>
    <mergeCell ref="I203:K203"/>
    <mergeCell ref="I204:K204"/>
    <mergeCell ref="I205:K205"/>
    <mergeCell ref="I206:K206"/>
    <mergeCell ref="I199:K199"/>
    <mergeCell ref="I200:K200"/>
    <mergeCell ref="I207:K207"/>
    <mergeCell ref="AE219:AF219"/>
    <mergeCell ref="AA220:AB220"/>
    <mergeCell ref="AE220:AF220"/>
    <mergeCell ref="AA219:AB219"/>
    <mergeCell ref="AE223:AF223"/>
    <mergeCell ref="AE221:AF221"/>
    <mergeCell ref="AA222:AB222"/>
    <mergeCell ref="AE222:AF222"/>
    <mergeCell ref="R221:S221"/>
    <mergeCell ref="V221:X221"/>
    <mergeCell ref="AA221:AB221"/>
    <mergeCell ref="N223:O223"/>
    <mergeCell ref="R223:S223"/>
    <mergeCell ref="V223:X223"/>
    <mergeCell ref="AA223:AB223"/>
    <mergeCell ref="N222:O222"/>
    <mergeCell ref="R222:S222"/>
    <mergeCell ref="V222:X222"/>
    <mergeCell ref="R220:S220"/>
    <mergeCell ref="V220:X220"/>
    <mergeCell ref="R219:S219"/>
    <mergeCell ref="V219:X219"/>
    <mergeCell ref="AE218:AF218"/>
    <mergeCell ref="N217:O217"/>
    <mergeCell ref="R217:S217"/>
    <mergeCell ref="V217:X217"/>
    <mergeCell ref="AA217:AB217"/>
    <mergeCell ref="AE217:AF217"/>
    <mergeCell ref="R218:S218"/>
    <mergeCell ref="V218:X218"/>
    <mergeCell ref="AA218:AB218"/>
    <mergeCell ref="N218:O218"/>
    <mergeCell ref="AE215:AF215"/>
    <mergeCell ref="I216:K216"/>
    <mergeCell ref="N216:O216"/>
    <mergeCell ref="R216:S216"/>
    <mergeCell ref="V216:X216"/>
    <mergeCell ref="AA216:AB216"/>
    <mergeCell ref="AE216:AF216"/>
    <mergeCell ref="N215:O215"/>
    <mergeCell ref="R215:S215"/>
    <mergeCell ref="V215:X215"/>
    <mergeCell ref="AA215:AB215"/>
    <mergeCell ref="AE213:AF213"/>
    <mergeCell ref="I214:K214"/>
    <mergeCell ref="N214:O214"/>
    <mergeCell ref="R214:S214"/>
    <mergeCell ref="V214:X214"/>
    <mergeCell ref="AA214:AB214"/>
    <mergeCell ref="AE214:AF214"/>
    <mergeCell ref="N213:O213"/>
    <mergeCell ref="R213:S213"/>
    <mergeCell ref="V213:X213"/>
    <mergeCell ref="AA213:AB213"/>
    <mergeCell ref="B221:F221"/>
    <mergeCell ref="B218:F218"/>
    <mergeCell ref="B219:F219"/>
    <mergeCell ref="B220:F220"/>
    <mergeCell ref="B213:F213"/>
    <mergeCell ref="B214:F214"/>
    <mergeCell ref="B215:F215"/>
    <mergeCell ref="B216:F216"/>
    <mergeCell ref="B222:F222"/>
    <mergeCell ref="B223:F223"/>
    <mergeCell ref="I211:K211"/>
    <mergeCell ref="I213:K213"/>
    <mergeCell ref="I215:K215"/>
    <mergeCell ref="I217:K217"/>
    <mergeCell ref="I219:K219"/>
    <mergeCell ref="I221:K221"/>
    <mergeCell ref="I223:K223"/>
    <mergeCell ref="B217:F217"/>
    <mergeCell ref="AA210:AB210"/>
    <mergeCell ref="AE210:AF210"/>
    <mergeCell ref="B211:F211"/>
    <mergeCell ref="N211:O211"/>
    <mergeCell ref="R211:S211"/>
    <mergeCell ref="V211:X211"/>
    <mergeCell ref="AA211:AB211"/>
    <mergeCell ref="AE211:AF211"/>
    <mergeCell ref="B210:F210"/>
    <mergeCell ref="I210:K210"/>
    <mergeCell ref="R210:S210"/>
    <mergeCell ref="U208:Y208"/>
    <mergeCell ref="H208:L208"/>
    <mergeCell ref="M208:P208"/>
    <mergeCell ref="Q208:T208"/>
    <mergeCell ref="V210:X210"/>
    <mergeCell ref="V209:X209"/>
    <mergeCell ref="Z209:AB209"/>
    <mergeCell ref="AD209:AF209"/>
    <mergeCell ref="A208:G208"/>
    <mergeCell ref="B209:F209"/>
    <mergeCell ref="I209:K209"/>
    <mergeCell ref="M209:O209"/>
    <mergeCell ref="Q209:S209"/>
    <mergeCell ref="Z208:AC208"/>
    <mergeCell ref="AD208:AG208"/>
    <mergeCell ref="Z170:AC170"/>
    <mergeCell ref="AD170:AG170"/>
    <mergeCell ref="AA207:AB207"/>
    <mergeCell ref="AE207:AF207"/>
    <mergeCell ref="AE201:AF201"/>
    <mergeCell ref="AE206:AF206"/>
    <mergeCell ref="AE205:AF205"/>
    <mergeCell ref="AA206:AB206"/>
    <mergeCell ref="AA203:AB203"/>
    <mergeCell ref="AE203:AF203"/>
    <mergeCell ref="AC153:AG153"/>
    <mergeCell ref="A169:G169"/>
    <mergeCell ref="H169:T169"/>
    <mergeCell ref="U169:AG169"/>
    <mergeCell ref="V166:X166"/>
    <mergeCell ref="AA166:AB166"/>
    <mergeCell ref="AE166:AF166"/>
    <mergeCell ref="V167:X167"/>
    <mergeCell ref="AA167:AB167"/>
    <mergeCell ref="AE167:AF167"/>
    <mergeCell ref="V207:X207"/>
    <mergeCell ref="V203:X203"/>
    <mergeCell ref="V201:X201"/>
    <mergeCell ref="V199:X199"/>
    <mergeCell ref="V206:X206"/>
    <mergeCell ref="V204:X204"/>
    <mergeCell ref="V200:X200"/>
    <mergeCell ref="R178:S178"/>
    <mergeCell ref="R205:S205"/>
    <mergeCell ref="AA178:AB178"/>
    <mergeCell ref="Q170:T170"/>
    <mergeCell ref="V205:X205"/>
    <mergeCell ref="AA205:AB205"/>
    <mergeCell ref="AA201:AB201"/>
    <mergeCell ref="V202:X202"/>
    <mergeCell ref="AA202:AB202"/>
    <mergeCell ref="U170:Y170"/>
    <mergeCell ref="AA204:AB204"/>
    <mergeCell ref="AE204:AF204"/>
    <mergeCell ref="AE202:AF202"/>
    <mergeCell ref="AA199:AB199"/>
    <mergeCell ref="AE199:AF199"/>
    <mergeCell ref="AA200:AB200"/>
    <mergeCell ref="AE200:AF200"/>
    <mergeCell ref="AA197:AB197"/>
    <mergeCell ref="AE197:AF197"/>
    <mergeCell ref="V198:X198"/>
    <mergeCell ref="AA198:AB198"/>
    <mergeCell ref="AE198:AF198"/>
    <mergeCell ref="V197:X197"/>
    <mergeCell ref="AA195:AB195"/>
    <mergeCell ref="AE195:AF195"/>
    <mergeCell ref="V196:X196"/>
    <mergeCell ref="AA196:AB196"/>
    <mergeCell ref="AE196:AF196"/>
    <mergeCell ref="V195:X195"/>
    <mergeCell ref="AA193:AB193"/>
    <mergeCell ref="AE193:AF193"/>
    <mergeCell ref="V194:X194"/>
    <mergeCell ref="AA194:AB194"/>
    <mergeCell ref="AE194:AF194"/>
    <mergeCell ref="V193:X193"/>
    <mergeCell ref="AA191:AB191"/>
    <mergeCell ref="AE191:AF191"/>
    <mergeCell ref="V192:X192"/>
    <mergeCell ref="AA192:AB192"/>
    <mergeCell ref="AE192:AF192"/>
    <mergeCell ref="V191:X191"/>
    <mergeCell ref="V189:X189"/>
    <mergeCell ref="AA189:AB189"/>
    <mergeCell ref="AE189:AF189"/>
    <mergeCell ref="V190:X190"/>
    <mergeCell ref="AA190:AB190"/>
    <mergeCell ref="AE190:AF190"/>
    <mergeCell ref="V187:X187"/>
    <mergeCell ref="AA187:AB187"/>
    <mergeCell ref="AE187:AF187"/>
    <mergeCell ref="V188:X188"/>
    <mergeCell ref="AA188:AB188"/>
    <mergeCell ref="AE188:AF188"/>
    <mergeCell ref="V185:X185"/>
    <mergeCell ref="AA185:AB185"/>
    <mergeCell ref="AE185:AF185"/>
    <mergeCell ref="V186:X186"/>
    <mergeCell ref="AA186:AB186"/>
    <mergeCell ref="AE186:AF186"/>
    <mergeCell ref="V183:X183"/>
    <mergeCell ref="AA183:AB183"/>
    <mergeCell ref="AE183:AF183"/>
    <mergeCell ref="V184:X184"/>
    <mergeCell ref="AA184:AB184"/>
    <mergeCell ref="AE184:AF184"/>
    <mergeCell ref="V181:X181"/>
    <mergeCell ref="AA181:AB181"/>
    <mergeCell ref="AE181:AF181"/>
    <mergeCell ref="V182:X182"/>
    <mergeCell ref="AA182:AB182"/>
    <mergeCell ref="AE182:AF182"/>
    <mergeCell ref="V179:X179"/>
    <mergeCell ref="AA179:AB179"/>
    <mergeCell ref="AE179:AF179"/>
    <mergeCell ref="V180:X180"/>
    <mergeCell ref="AA180:AB180"/>
    <mergeCell ref="AE180:AF180"/>
    <mergeCell ref="V177:X177"/>
    <mergeCell ref="AA177:AB177"/>
    <mergeCell ref="AE177:AF177"/>
    <mergeCell ref="V178:X178"/>
    <mergeCell ref="AE178:AF178"/>
    <mergeCell ref="V175:X175"/>
    <mergeCell ref="AA175:AB175"/>
    <mergeCell ref="AE175:AF175"/>
    <mergeCell ref="V176:X176"/>
    <mergeCell ref="AA176:AB176"/>
    <mergeCell ref="AE176:AF176"/>
    <mergeCell ref="V173:X173"/>
    <mergeCell ref="AA173:AB173"/>
    <mergeCell ref="AE173:AF173"/>
    <mergeCell ref="V174:X174"/>
    <mergeCell ref="AA174:AB174"/>
    <mergeCell ref="AE174:AF174"/>
    <mergeCell ref="V171:X171"/>
    <mergeCell ref="AA171:AB171"/>
    <mergeCell ref="AE171:AF171"/>
    <mergeCell ref="V172:X172"/>
    <mergeCell ref="AA172:AB172"/>
    <mergeCell ref="AE172:AF172"/>
    <mergeCell ref="V164:X164"/>
    <mergeCell ref="AA164:AB164"/>
    <mergeCell ref="AE164:AF164"/>
    <mergeCell ref="V165:X165"/>
    <mergeCell ref="AA165:AB165"/>
    <mergeCell ref="AE165:AF165"/>
    <mergeCell ref="V163:X163"/>
    <mergeCell ref="AA163:AB163"/>
    <mergeCell ref="AE163:AF163"/>
    <mergeCell ref="AA162:AB162"/>
    <mergeCell ref="AE162:AF162"/>
    <mergeCell ref="B206:F206"/>
    <mergeCell ref="B207:F207"/>
    <mergeCell ref="V156:X156"/>
    <mergeCell ref="Z156:AB156"/>
    <mergeCell ref="V158:X158"/>
    <mergeCell ref="V160:X160"/>
    <mergeCell ref="V162:X162"/>
    <mergeCell ref="B166:F166"/>
    <mergeCell ref="B167:F167"/>
    <mergeCell ref="B172:F172"/>
    <mergeCell ref="Q156:S156"/>
    <mergeCell ref="I158:K158"/>
    <mergeCell ref="I159:K159"/>
    <mergeCell ref="I160:K160"/>
    <mergeCell ref="R157:S157"/>
    <mergeCell ref="R163:S163"/>
    <mergeCell ref="I201:K201"/>
    <mergeCell ref="I202:K202"/>
    <mergeCell ref="I195:K195"/>
    <mergeCell ref="I196:K196"/>
    <mergeCell ref="I197:K197"/>
    <mergeCell ref="I198:K198"/>
    <mergeCell ref="I191:K191"/>
    <mergeCell ref="I192:K192"/>
    <mergeCell ref="I193:K193"/>
    <mergeCell ref="I194:K194"/>
    <mergeCell ref="I187:K187"/>
    <mergeCell ref="I188:K188"/>
    <mergeCell ref="I189:K189"/>
    <mergeCell ref="I190:K190"/>
    <mergeCell ref="I183:K183"/>
    <mergeCell ref="I184:K184"/>
    <mergeCell ref="I185:K185"/>
    <mergeCell ref="I186:K186"/>
    <mergeCell ref="I179:K179"/>
    <mergeCell ref="I180:K180"/>
    <mergeCell ref="I181:K181"/>
    <mergeCell ref="I182:K182"/>
    <mergeCell ref="I175:K175"/>
    <mergeCell ref="I176:K176"/>
    <mergeCell ref="I177:K177"/>
    <mergeCell ref="I178:K178"/>
    <mergeCell ref="I171:K171"/>
    <mergeCell ref="I172:K172"/>
    <mergeCell ref="I173:K173"/>
    <mergeCell ref="I174:K174"/>
    <mergeCell ref="I165:K165"/>
    <mergeCell ref="I166:K166"/>
    <mergeCell ref="I167:K167"/>
    <mergeCell ref="I156:K156"/>
    <mergeCell ref="I157:K157"/>
    <mergeCell ref="I161:K161"/>
    <mergeCell ref="I162:K162"/>
    <mergeCell ref="I163:K163"/>
    <mergeCell ref="I164:K164"/>
    <mergeCell ref="N204:O204"/>
    <mergeCell ref="N205:O205"/>
    <mergeCell ref="N206:O206"/>
    <mergeCell ref="N207:O207"/>
    <mergeCell ref="N200:O200"/>
    <mergeCell ref="N201:O201"/>
    <mergeCell ref="N202:O202"/>
    <mergeCell ref="N203:O203"/>
    <mergeCell ref="N196:O196"/>
    <mergeCell ref="N197:O197"/>
    <mergeCell ref="N198:O198"/>
    <mergeCell ref="N199:O199"/>
    <mergeCell ref="N192:O192"/>
    <mergeCell ref="N193:O193"/>
    <mergeCell ref="N194:O194"/>
    <mergeCell ref="N195:O195"/>
    <mergeCell ref="N188:O188"/>
    <mergeCell ref="N189:O189"/>
    <mergeCell ref="N190:O190"/>
    <mergeCell ref="N191:O191"/>
    <mergeCell ref="N184:O184"/>
    <mergeCell ref="N185:O185"/>
    <mergeCell ref="N186:O186"/>
    <mergeCell ref="N187:O187"/>
    <mergeCell ref="N180:O180"/>
    <mergeCell ref="N181:O181"/>
    <mergeCell ref="N182:O182"/>
    <mergeCell ref="N183:O183"/>
    <mergeCell ref="N176:O176"/>
    <mergeCell ref="N177:O177"/>
    <mergeCell ref="N178:O178"/>
    <mergeCell ref="N179:O179"/>
    <mergeCell ref="N172:O172"/>
    <mergeCell ref="N173:O173"/>
    <mergeCell ref="N174:O174"/>
    <mergeCell ref="N175:O175"/>
    <mergeCell ref="N166:O166"/>
    <mergeCell ref="N167:O167"/>
    <mergeCell ref="N171:O171"/>
    <mergeCell ref="M170:P170"/>
    <mergeCell ref="R207:S207"/>
    <mergeCell ref="N157:O157"/>
    <mergeCell ref="N158:O158"/>
    <mergeCell ref="N159:O159"/>
    <mergeCell ref="N160:O160"/>
    <mergeCell ref="N161:O161"/>
    <mergeCell ref="N162:O162"/>
    <mergeCell ref="N163:O163"/>
    <mergeCell ref="N164:O164"/>
    <mergeCell ref="R203:S203"/>
    <mergeCell ref="R204:S204"/>
    <mergeCell ref="R206:S206"/>
    <mergeCell ref="R199:S199"/>
    <mergeCell ref="R200:S200"/>
    <mergeCell ref="R201:S201"/>
    <mergeCell ref="R202:S202"/>
    <mergeCell ref="R195:S195"/>
    <mergeCell ref="R196:S196"/>
    <mergeCell ref="R197:S197"/>
    <mergeCell ref="R198:S198"/>
    <mergeCell ref="R191:S191"/>
    <mergeCell ref="R192:S192"/>
    <mergeCell ref="R193:S193"/>
    <mergeCell ref="R194:S194"/>
    <mergeCell ref="R187:S187"/>
    <mergeCell ref="R188:S188"/>
    <mergeCell ref="R189:S189"/>
    <mergeCell ref="R190:S190"/>
    <mergeCell ref="R183:S183"/>
    <mergeCell ref="R184:S184"/>
    <mergeCell ref="R185:S185"/>
    <mergeCell ref="R186:S186"/>
    <mergeCell ref="R179:S179"/>
    <mergeCell ref="R180:S180"/>
    <mergeCell ref="R181:S181"/>
    <mergeCell ref="R182:S182"/>
    <mergeCell ref="R175:S175"/>
    <mergeCell ref="R176:S176"/>
    <mergeCell ref="R177:S177"/>
    <mergeCell ref="R171:S171"/>
    <mergeCell ref="R172:S172"/>
    <mergeCell ref="R173:S173"/>
    <mergeCell ref="R174:S174"/>
    <mergeCell ref="B194:F194"/>
    <mergeCell ref="B195:F195"/>
    <mergeCell ref="B196:F196"/>
    <mergeCell ref="B197:F197"/>
    <mergeCell ref="B204:F204"/>
    <mergeCell ref="B205:F205"/>
    <mergeCell ref="B198:F198"/>
    <mergeCell ref="B199:F199"/>
    <mergeCell ref="B200:F200"/>
    <mergeCell ref="B201:F201"/>
    <mergeCell ref="B202:F202"/>
    <mergeCell ref="B203:F203"/>
    <mergeCell ref="B184:F184"/>
    <mergeCell ref="B185:F185"/>
    <mergeCell ref="B192:F192"/>
    <mergeCell ref="B193:F193"/>
    <mergeCell ref="B186:F186"/>
    <mergeCell ref="B187:F187"/>
    <mergeCell ref="B188:F188"/>
    <mergeCell ref="B189:F189"/>
    <mergeCell ref="B190:F190"/>
    <mergeCell ref="B191:F191"/>
    <mergeCell ref="B180:F180"/>
    <mergeCell ref="B181:F181"/>
    <mergeCell ref="B182:F182"/>
    <mergeCell ref="B183:F183"/>
    <mergeCell ref="B176:F176"/>
    <mergeCell ref="B177:F177"/>
    <mergeCell ref="B178:F178"/>
    <mergeCell ref="B179:F179"/>
    <mergeCell ref="B162:F162"/>
    <mergeCell ref="B163:F163"/>
    <mergeCell ref="B164:F164"/>
    <mergeCell ref="B165:F165"/>
    <mergeCell ref="Z155:AC155"/>
    <mergeCell ref="AD155:AG155"/>
    <mergeCell ref="AA157:AB157"/>
    <mergeCell ref="B173:F173"/>
    <mergeCell ref="A155:G155"/>
    <mergeCell ref="B159:F159"/>
    <mergeCell ref="B160:F160"/>
    <mergeCell ref="B161:F161"/>
    <mergeCell ref="B171:F171"/>
    <mergeCell ref="N165:O165"/>
    <mergeCell ref="AA158:AB158"/>
    <mergeCell ref="AD156:AF156"/>
    <mergeCell ref="V157:X157"/>
    <mergeCell ref="AE157:AF157"/>
    <mergeCell ref="AE158:AF158"/>
    <mergeCell ref="AA161:AB161"/>
    <mergeCell ref="AE161:AF161"/>
    <mergeCell ref="AA160:AB160"/>
    <mergeCell ref="AA159:AB159"/>
    <mergeCell ref="O267:R267"/>
    <mergeCell ref="A265:E265"/>
    <mergeCell ref="AD265:AF265"/>
    <mergeCell ref="O266:R266"/>
    <mergeCell ref="T266:W266"/>
    <mergeCell ref="Y266:AB266"/>
    <mergeCell ref="AD266:AF266"/>
    <mergeCell ref="T267:W267"/>
    <mergeCell ref="Y267:AB267"/>
    <mergeCell ref="AD267:AF267"/>
    <mergeCell ref="K267:M267"/>
    <mergeCell ref="A266:E266"/>
    <mergeCell ref="F266:I266"/>
    <mergeCell ref="K266:M266"/>
    <mergeCell ref="AD264:AF264"/>
    <mergeCell ref="T265:W265"/>
    <mergeCell ref="F265:I265"/>
    <mergeCell ref="K265:M265"/>
    <mergeCell ref="O265:R265"/>
    <mergeCell ref="T264:W264"/>
    <mergeCell ref="O264:R264"/>
    <mergeCell ref="K264:M264"/>
    <mergeCell ref="Y264:AB264"/>
    <mergeCell ref="K263:M263"/>
    <mergeCell ref="O263:R263"/>
    <mergeCell ref="A263:E263"/>
    <mergeCell ref="F263:I263"/>
    <mergeCell ref="Y261:AB261"/>
    <mergeCell ref="T261:W261"/>
    <mergeCell ref="Y262:AB262"/>
    <mergeCell ref="AD262:AF262"/>
    <mergeCell ref="AD261:AF261"/>
    <mergeCell ref="T262:W262"/>
    <mergeCell ref="T259:W259"/>
    <mergeCell ref="Y259:AB259"/>
    <mergeCell ref="R160:S160"/>
    <mergeCell ref="H154:T154"/>
    <mergeCell ref="U154:AG154"/>
    <mergeCell ref="H155:L155"/>
    <mergeCell ref="M155:P155"/>
    <mergeCell ref="Q155:T155"/>
    <mergeCell ref="AE159:AF159"/>
    <mergeCell ref="AE160:AF160"/>
    <mergeCell ref="S129:U129"/>
    <mergeCell ref="J125:L125"/>
    <mergeCell ref="Y129:AA129"/>
    <mergeCell ref="V127:X127"/>
    <mergeCell ref="P127:R127"/>
    <mergeCell ref="S127:U127"/>
    <mergeCell ref="Y127:AA127"/>
    <mergeCell ref="S128:U128"/>
    <mergeCell ref="V128:X128"/>
    <mergeCell ref="Y128:AA128"/>
    <mergeCell ref="S130:U130"/>
    <mergeCell ref="V130:X130"/>
    <mergeCell ref="Y130:AA130"/>
    <mergeCell ref="J129:L129"/>
    <mergeCell ref="M129:O129"/>
    <mergeCell ref="V129:X129"/>
    <mergeCell ref="J130:L130"/>
    <mergeCell ref="M130:O130"/>
    <mergeCell ref="P130:R130"/>
    <mergeCell ref="P129:R129"/>
    <mergeCell ref="M125:O125"/>
    <mergeCell ref="P125:R125"/>
    <mergeCell ref="J127:L127"/>
    <mergeCell ref="M127:O127"/>
    <mergeCell ref="AB125:AC125"/>
    <mergeCell ref="S126:U126"/>
    <mergeCell ref="V126:X126"/>
    <mergeCell ref="Y126:AA126"/>
    <mergeCell ref="Y125:AA125"/>
    <mergeCell ref="S125:U125"/>
    <mergeCell ref="V125:X125"/>
    <mergeCell ref="G126:I126"/>
    <mergeCell ref="J126:L126"/>
    <mergeCell ref="M126:O126"/>
    <mergeCell ref="P126:R126"/>
    <mergeCell ref="V123:X123"/>
    <mergeCell ref="M123:O123"/>
    <mergeCell ref="P123:R123"/>
    <mergeCell ref="S123:U123"/>
    <mergeCell ref="Y123:AA123"/>
    <mergeCell ref="AB123:AC123"/>
    <mergeCell ref="J124:L124"/>
    <mergeCell ref="M124:O124"/>
    <mergeCell ref="P124:R124"/>
    <mergeCell ref="S124:U124"/>
    <mergeCell ref="V124:X124"/>
    <mergeCell ref="Y124:AA124"/>
    <mergeCell ref="AB124:AC124"/>
    <mergeCell ref="J123:L123"/>
    <mergeCell ref="J122:L122"/>
    <mergeCell ref="M122:O122"/>
    <mergeCell ref="P122:R122"/>
    <mergeCell ref="S122:U122"/>
    <mergeCell ref="J120:L120"/>
    <mergeCell ref="M120:O120"/>
    <mergeCell ref="P120:R120"/>
    <mergeCell ref="S120:U120"/>
    <mergeCell ref="J119:L119"/>
    <mergeCell ref="M119:O119"/>
    <mergeCell ref="P119:R119"/>
    <mergeCell ref="S119:U119"/>
    <mergeCell ref="P118:R118"/>
    <mergeCell ref="P116:R116"/>
    <mergeCell ref="J116:L116"/>
    <mergeCell ref="M116:O116"/>
    <mergeCell ref="P117:R117"/>
    <mergeCell ref="J117:L117"/>
    <mergeCell ref="M117:O117"/>
    <mergeCell ref="G116:I116"/>
    <mergeCell ref="V118:X118"/>
    <mergeCell ref="V119:X119"/>
    <mergeCell ref="J121:L121"/>
    <mergeCell ref="M121:O121"/>
    <mergeCell ref="P121:R121"/>
    <mergeCell ref="S121:U121"/>
    <mergeCell ref="V121:X121"/>
    <mergeCell ref="J118:L118"/>
    <mergeCell ref="M118:O118"/>
    <mergeCell ref="J136:M137"/>
    <mergeCell ref="F136:I137"/>
    <mergeCell ref="G128:I128"/>
    <mergeCell ref="G130:I130"/>
    <mergeCell ref="J128:L128"/>
    <mergeCell ref="M128:O128"/>
    <mergeCell ref="N136:R137"/>
    <mergeCell ref="P128:R128"/>
    <mergeCell ref="A140:D140"/>
    <mergeCell ref="G119:I119"/>
    <mergeCell ref="G120:I120"/>
    <mergeCell ref="G121:I121"/>
    <mergeCell ref="G122:I122"/>
    <mergeCell ref="G123:I123"/>
    <mergeCell ref="G124:I124"/>
    <mergeCell ref="F135:M135"/>
    <mergeCell ref="F138:I138"/>
    <mergeCell ref="J138:M138"/>
    <mergeCell ref="A139:D139"/>
    <mergeCell ref="G118:I118"/>
    <mergeCell ref="A138:D138"/>
    <mergeCell ref="A137:E137"/>
    <mergeCell ref="G125:I125"/>
    <mergeCell ref="G127:I127"/>
    <mergeCell ref="G129:I129"/>
    <mergeCell ref="D127:E127"/>
    <mergeCell ref="D128:E128"/>
    <mergeCell ref="D129:E129"/>
    <mergeCell ref="AB131:AG131"/>
    <mergeCell ref="AB116:AC116"/>
    <mergeCell ref="AB118:AC118"/>
    <mergeCell ref="AB126:AC126"/>
    <mergeCell ref="AB127:AC127"/>
    <mergeCell ref="AB128:AC128"/>
    <mergeCell ref="AD119:AE119"/>
    <mergeCell ref="AD120:AE120"/>
    <mergeCell ref="AB122:AC122"/>
    <mergeCell ref="AD128:AE128"/>
    <mergeCell ref="V122:X122"/>
    <mergeCell ref="Y122:AA122"/>
    <mergeCell ref="AD116:AE116"/>
    <mergeCell ref="AD118:AE118"/>
    <mergeCell ref="V117:X117"/>
    <mergeCell ref="Y117:AA117"/>
    <mergeCell ref="AD121:AE121"/>
    <mergeCell ref="AD122:AE122"/>
    <mergeCell ref="AB117:AC117"/>
    <mergeCell ref="AD117:AE117"/>
    <mergeCell ref="AC134:AG134"/>
    <mergeCell ref="V120:X120"/>
    <mergeCell ref="Y120:AA120"/>
    <mergeCell ref="AB129:AC129"/>
    <mergeCell ref="AB130:AC130"/>
    <mergeCell ref="AB120:AC120"/>
    <mergeCell ref="Y121:AA121"/>
    <mergeCell ref="AB121:AC121"/>
    <mergeCell ref="AD126:AE126"/>
    <mergeCell ref="AD127:AE127"/>
    <mergeCell ref="V115:X115"/>
    <mergeCell ref="Y336:AC336"/>
    <mergeCell ref="S116:U116"/>
    <mergeCell ref="S118:U118"/>
    <mergeCell ref="Y119:AA119"/>
    <mergeCell ref="AB119:AC119"/>
    <mergeCell ref="Y118:AA118"/>
    <mergeCell ref="V116:X116"/>
    <mergeCell ref="Y116:AA116"/>
    <mergeCell ref="S117:U117"/>
    <mergeCell ref="AC147:AF147"/>
    <mergeCell ref="AB141:AG141"/>
    <mergeCell ref="S140:V140"/>
    <mergeCell ref="AC144:AG144"/>
    <mergeCell ref="X147:AA147"/>
    <mergeCell ref="S138:V138"/>
    <mergeCell ref="N147:Q147"/>
    <mergeCell ref="S139:V139"/>
    <mergeCell ref="S147:V147"/>
    <mergeCell ref="AB99:AD99"/>
    <mergeCell ref="AB100:AD100"/>
    <mergeCell ref="AB101:AD101"/>
    <mergeCell ref="AC113:AG113"/>
    <mergeCell ref="AB102:AD102"/>
    <mergeCell ref="AE102:AG102"/>
    <mergeCell ref="AE104:AG104"/>
    <mergeCell ref="AB105:AD105"/>
    <mergeCell ref="AE105:AG105"/>
    <mergeCell ref="AB104:AD104"/>
    <mergeCell ref="AE99:AG99"/>
    <mergeCell ref="AE100:AG100"/>
    <mergeCell ref="AE101:AG101"/>
    <mergeCell ref="AE87:AG87"/>
    <mergeCell ref="AE88:AG88"/>
    <mergeCell ref="AE89:AG89"/>
    <mergeCell ref="AE90:AG90"/>
    <mergeCell ref="AE96:AG96"/>
    <mergeCell ref="AE97:AG97"/>
    <mergeCell ref="AE98:AG98"/>
    <mergeCell ref="AE91:AG91"/>
    <mergeCell ref="AE92:AG92"/>
    <mergeCell ref="AE93:AG93"/>
    <mergeCell ref="AE94:AG94"/>
    <mergeCell ref="AE95:AG95"/>
    <mergeCell ref="AE78:AG78"/>
    <mergeCell ref="AE85:AG85"/>
    <mergeCell ref="AE86:AG86"/>
    <mergeCell ref="AE79:AG79"/>
    <mergeCell ref="AE80:AG80"/>
    <mergeCell ref="AE81:AG81"/>
    <mergeCell ref="AE82:AG82"/>
    <mergeCell ref="AE83:AG83"/>
    <mergeCell ref="AE84:AG84"/>
    <mergeCell ref="AE54:AG56"/>
    <mergeCell ref="AE67:AG67"/>
    <mergeCell ref="AE62:AG62"/>
    <mergeCell ref="AE63:AG63"/>
    <mergeCell ref="AE64:AG64"/>
    <mergeCell ref="AE59:AG59"/>
    <mergeCell ref="AE60:AG60"/>
    <mergeCell ref="AE61:AG61"/>
    <mergeCell ref="AE65:AG65"/>
    <mergeCell ref="AE66:AG66"/>
    <mergeCell ref="AE68:AG68"/>
    <mergeCell ref="AE69:AG69"/>
    <mergeCell ref="E94:G94"/>
    <mergeCell ref="E92:G92"/>
    <mergeCell ref="E93:G93"/>
    <mergeCell ref="E83:G83"/>
    <mergeCell ref="E84:G84"/>
    <mergeCell ref="E85:G85"/>
    <mergeCell ref="E86:G86"/>
    <mergeCell ref="E79:G79"/>
    <mergeCell ref="E95:G95"/>
    <mergeCell ref="AE70:AG70"/>
    <mergeCell ref="AE71:AG71"/>
    <mergeCell ref="AE72:AG72"/>
    <mergeCell ref="AE73:AG73"/>
    <mergeCell ref="AE74:AG74"/>
    <mergeCell ref="AE75:AG75"/>
    <mergeCell ref="AE76:AG76"/>
    <mergeCell ref="AE77:AG77"/>
    <mergeCell ref="E91:G91"/>
    <mergeCell ref="A92:C92"/>
    <mergeCell ref="E87:G87"/>
    <mergeCell ref="E88:G88"/>
    <mergeCell ref="E89:G89"/>
    <mergeCell ref="E90:G90"/>
    <mergeCell ref="E80:G80"/>
    <mergeCell ref="E81:G81"/>
    <mergeCell ref="E82:G82"/>
    <mergeCell ref="E76:G76"/>
    <mergeCell ref="E75:G75"/>
    <mergeCell ref="E77:G77"/>
    <mergeCell ref="E78:G78"/>
    <mergeCell ref="E71:G71"/>
    <mergeCell ref="E72:G72"/>
    <mergeCell ref="E73:G73"/>
    <mergeCell ref="E74:G74"/>
    <mergeCell ref="E68:G68"/>
    <mergeCell ref="E69:G69"/>
    <mergeCell ref="E70:G70"/>
    <mergeCell ref="E66:G66"/>
    <mergeCell ref="E67:G67"/>
    <mergeCell ref="E58:G58"/>
    <mergeCell ref="E59:G59"/>
    <mergeCell ref="E60:G60"/>
    <mergeCell ref="E65:G65"/>
    <mergeCell ref="E61:G61"/>
    <mergeCell ref="E62:G62"/>
    <mergeCell ref="E63:G63"/>
    <mergeCell ref="E64:G64"/>
    <mergeCell ref="D130:E130"/>
    <mergeCell ref="D119:E119"/>
    <mergeCell ref="D120:E120"/>
    <mergeCell ref="D121:E121"/>
    <mergeCell ref="D122:E122"/>
    <mergeCell ref="D123:E123"/>
    <mergeCell ref="D124:E124"/>
    <mergeCell ref="D125:E125"/>
    <mergeCell ref="D126:E126"/>
    <mergeCell ref="A441:D441"/>
    <mergeCell ref="A431:D431"/>
    <mergeCell ref="A432:D432"/>
    <mergeCell ref="A433:D433"/>
    <mergeCell ref="A435:D435"/>
    <mergeCell ref="A440:D440"/>
    <mergeCell ref="A434:D434"/>
    <mergeCell ref="A437:D437"/>
    <mergeCell ref="A414:D414"/>
    <mergeCell ref="A422:D422"/>
    <mergeCell ref="A429:D429"/>
    <mergeCell ref="A427:D427"/>
    <mergeCell ref="A424:D424"/>
    <mergeCell ref="A417:D417"/>
    <mergeCell ref="A430:D430"/>
    <mergeCell ref="A426:D426"/>
    <mergeCell ref="A428:D428"/>
    <mergeCell ref="A418:D418"/>
    <mergeCell ref="A423:D423"/>
    <mergeCell ref="A404:D404"/>
    <mergeCell ref="E402:H402"/>
    <mergeCell ref="A399:D399"/>
    <mergeCell ref="I400:L400"/>
    <mergeCell ref="E403:H403"/>
    <mergeCell ref="E399:H399"/>
    <mergeCell ref="A400:D400"/>
    <mergeCell ref="E400:H400"/>
    <mergeCell ref="A412:D412"/>
    <mergeCell ref="Z395:AC395"/>
    <mergeCell ref="V398:Y398"/>
    <mergeCell ref="R399:U399"/>
    <mergeCell ref="R403:U403"/>
    <mergeCell ref="V404:Y404"/>
    <mergeCell ref="A402:D402"/>
    <mergeCell ref="A406:D406"/>
    <mergeCell ref="I399:L399"/>
    <mergeCell ref="I403:L403"/>
    <mergeCell ref="K259:M259"/>
    <mergeCell ref="O259:R259"/>
    <mergeCell ref="K261:M261"/>
    <mergeCell ref="A262:E262"/>
    <mergeCell ref="A261:E261"/>
    <mergeCell ref="O262:R262"/>
    <mergeCell ref="O261:R261"/>
    <mergeCell ref="F262:I262"/>
    <mergeCell ref="K262:M262"/>
    <mergeCell ref="F261:I261"/>
    <mergeCell ref="A397:D397"/>
    <mergeCell ref="Z394:AC394"/>
    <mergeCell ref="A394:D394"/>
    <mergeCell ref="I397:L397"/>
    <mergeCell ref="E397:H397"/>
    <mergeCell ref="R397:U397"/>
    <mergeCell ref="V395:Y395"/>
    <mergeCell ref="V396:Y396"/>
    <mergeCell ref="P96:S96"/>
    <mergeCell ref="H97:K97"/>
    <mergeCell ref="L97:O97"/>
    <mergeCell ref="O257:R257"/>
    <mergeCell ref="N149:Q149"/>
    <mergeCell ref="S149:V149"/>
    <mergeCell ref="N135:AG135"/>
    <mergeCell ref="AC137:AG137"/>
    <mergeCell ref="X137:AB137"/>
    <mergeCell ref="S137:W137"/>
    <mergeCell ref="AB95:AD95"/>
    <mergeCell ref="AB96:AD96"/>
    <mergeCell ref="AB97:AD97"/>
    <mergeCell ref="AB98:AD98"/>
    <mergeCell ref="AB91:AD91"/>
    <mergeCell ref="AB92:AD92"/>
    <mergeCell ref="AB93:AD93"/>
    <mergeCell ref="AB94:AD94"/>
    <mergeCell ref="AB84:AD84"/>
    <mergeCell ref="AB85:AD85"/>
    <mergeCell ref="AB90:AD90"/>
    <mergeCell ref="AB87:AD87"/>
    <mergeCell ref="AB88:AD88"/>
    <mergeCell ref="AB89:AD89"/>
    <mergeCell ref="AB86:AD86"/>
    <mergeCell ref="AB69:AD69"/>
    <mergeCell ref="AB70:AD70"/>
    <mergeCell ref="AB71:AD71"/>
    <mergeCell ref="AB72:AD72"/>
    <mergeCell ref="AB65:AD65"/>
    <mergeCell ref="AB66:AD66"/>
    <mergeCell ref="AB67:AD67"/>
    <mergeCell ref="AB68:AD68"/>
    <mergeCell ref="AB61:AD61"/>
    <mergeCell ref="AB62:AD62"/>
    <mergeCell ref="AB63:AD63"/>
    <mergeCell ref="AB64:AD64"/>
    <mergeCell ref="X54:AA55"/>
    <mergeCell ref="X56:AA56"/>
    <mergeCell ref="AB54:AD56"/>
    <mergeCell ref="T54:W55"/>
    <mergeCell ref="H56:K56"/>
    <mergeCell ref="L56:O56"/>
    <mergeCell ref="P56:S56"/>
    <mergeCell ref="T56:W56"/>
    <mergeCell ref="H54:S55"/>
    <mergeCell ref="A56:G56"/>
    <mergeCell ref="A54:G54"/>
    <mergeCell ref="V541:Y541"/>
    <mergeCell ref="I538:L538"/>
    <mergeCell ref="M538:P538"/>
    <mergeCell ref="R538:U538"/>
    <mergeCell ref="V538:Y538"/>
    <mergeCell ref="A537:D537"/>
    <mergeCell ref="E537:H537"/>
    <mergeCell ref="Z541:AC541"/>
    <mergeCell ref="E541:H541"/>
    <mergeCell ref="I541:L541"/>
    <mergeCell ref="M541:P541"/>
    <mergeCell ref="R541:U541"/>
    <mergeCell ref="AD541:AG541"/>
    <mergeCell ref="A540:D540"/>
    <mergeCell ref="E540:H540"/>
    <mergeCell ref="I540:L540"/>
    <mergeCell ref="M540:P540"/>
    <mergeCell ref="R540:U540"/>
    <mergeCell ref="V540:Y540"/>
    <mergeCell ref="Z540:AC540"/>
    <mergeCell ref="AD540:AG540"/>
    <mergeCell ref="A541:D541"/>
    <mergeCell ref="AD538:AG538"/>
    <mergeCell ref="A539:D539"/>
    <mergeCell ref="E539:H539"/>
    <mergeCell ref="I539:L539"/>
    <mergeCell ref="M539:P539"/>
    <mergeCell ref="R539:U539"/>
    <mergeCell ref="V539:Y539"/>
    <mergeCell ref="Z539:AC539"/>
    <mergeCell ref="AD539:AG539"/>
    <mergeCell ref="A538:D538"/>
    <mergeCell ref="Z538:AC538"/>
    <mergeCell ref="E538:H538"/>
    <mergeCell ref="Z536:AC536"/>
    <mergeCell ref="AD536:AG536"/>
    <mergeCell ref="R537:U537"/>
    <mergeCell ref="V537:Y537"/>
    <mergeCell ref="Z537:AC537"/>
    <mergeCell ref="AD537:AG537"/>
    <mergeCell ref="R536:U536"/>
    <mergeCell ref="V536:Y536"/>
    <mergeCell ref="I537:L537"/>
    <mergeCell ref="M537:P537"/>
    <mergeCell ref="A536:D536"/>
    <mergeCell ref="E536:H536"/>
    <mergeCell ref="I536:L536"/>
    <mergeCell ref="M536:P536"/>
    <mergeCell ref="R535:U535"/>
    <mergeCell ref="V535:Y535"/>
    <mergeCell ref="Z535:AC535"/>
    <mergeCell ref="AD535:AG535"/>
    <mergeCell ref="A535:D535"/>
    <mergeCell ref="E535:H535"/>
    <mergeCell ref="I535:L535"/>
    <mergeCell ref="M535:P535"/>
    <mergeCell ref="Z533:AC533"/>
    <mergeCell ref="AD533:AG533"/>
    <mergeCell ref="R534:U534"/>
    <mergeCell ref="V534:Y534"/>
    <mergeCell ref="Z534:AC534"/>
    <mergeCell ref="AD534:AG534"/>
    <mergeCell ref="R533:U533"/>
    <mergeCell ref="V533:Y533"/>
    <mergeCell ref="E533:H533"/>
    <mergeCell ref="I533:L533"/>
    <mergeCell ref="M533:P533"/>
    <mergeCell ref="I483:L483"/>
    <mergeCell ref="I484:L484"/>
    <mergeCell ref="M484:P484"/>
    <mergeCell ref="I485:L485"/>
    <mergeCell ref="M485:P485"/>
    <mergeCell ref="E502:H502"/>
    <mergeCell ref="E503:H503"/>
    <mergeCell ref="Z531:AC531"/>
    <mergeCell ref="AD531:AG531"/>
    <mergeCell ref="A532:D532"/>
    <mergeCell ref="E532:H532"/>
    <mergeCell ref="I532:L532"/>
    <mergeCell ref="M532:P532"/>
    <mergeCell ref="Z532:AC532"/>
    <mergeCell ref="AD532:AG532"/>
    <mergeCell ref="A531:D531"/>
    <mergeCell ref="E531:H531"/>
    <mergeCell ref="Z526:AC526"/>
    <mergeCell ref="AD526:AG526"/>
    <mergeCell ref="AC529:AG529"/>
    <mergeCell ref="Z530:AC530"/>
    <mergeCell ref="AD530:AG530"/>
    <mergeCell ref="A530:D530"/>
    <mergeCell ref="E530:H530"/>
    <mergeCell ref="I530:L530"/>
    <mergeCell ref="M530:P530"/>
    <mergeCell ref="A526:D526"/>
    <mergeCell ref="E526:H526"/>
    <mergeCell ref="I526:L526"/>
    <mergeCell ref="M526:P526"/>
    <mergeCell ref="Z524:AC524"/>
    <mergeCell ref="AD524:AG524"/>
    <mergeCell ref="A525:D525"/>
    <mergeCell ref="E525:H525"/>
    <mergeCell ref="I525:L525"/>
    <mergeCell ref="M525:P525"/>
    <mergeCell ref="R525:U525"/>
    <mergeCell ref="V525:Y525"/>
    <mergeCell ref="Z525:AC525"/>
    <mergeCell ref="AD525:AG525"/>
    <mergeCell ref="A524:D524"/>
    <mergeCell ref="E524:H524"/>
    <mergeCell ref="I524:L524"/>
    <mergeCell ref="M524:P524"/>
    <mergeCell ref="Z522:AC522"/>
    <mergeCell ref="AD522:AG522"/>
    <mergeCell ref="A523:D523"/>
    <mergeCell ref="E523:H523"/>
    <mergeCell ref="I523:L523"/>
    <mergeCell ref="M523:P523"/>
    <mergeCell ref="R523:U523"/>
    <mergeCell ref="V523:Y523"/>
    <mergeCell ref="Z523:AC523"/>
    <mergeCell ref="AD523:AG523"/>
    <mergeCell ref="A522:D522"/>
    <mergeCell ref="E522:H522"/>
    <mergeCell ref="I522:L522"/>
    <mergeCell ref="M522:P522"/>
    <mergeCell ref="AD520:AG520"/>
    <mergeCell ref="A521:D521"/>
    <mergeCell ref="E521:H521"/>
    <mergeCell ref="I521:L521"/>
    <mergeCell ref="M521:P521"/>
    <mergeCell ref="R521:U521"/>
    <mergeCell ref="V521:Y521"/>
    <mergeCell ref="Z521:AC521"/>
    <mergeCell ref="AD521:AG521"/>
    <mergeCell ref="E520:H520"/>
    <mergeCell ref="I520:L520"/>
    <mergeCell ref="M520:P520"/>
    <mergeCell ref="Z520:AC520"/>
    <mergeCell ref="Z518:AC518"/>
    <mergeCell ref="AD518:AG518"/>
    <mergeCell ref="A519:D519"/>
    <mergeCell ref="E519:H519"/>
    <mergeCell ref="I519:L519"/>
    <mergeCell ref="M519:P519"/>
    <mergeCell ref="R519:U519"/>
    <mergeCell ref="V519:Y519"/>
    <mergeCell ref="Z519:AC519"/>
    <mergeCell ref="AD519:AG519"/>
    <mergeCell ref="Z516:AC516"/>
    <mergeCell ref="AD516:AG516"/>
    <mergeCell ref="A517:D517"/>
    <mergeCell ref="E517:H517"/>
    <mergeCell ref="I517:L517"/>
    <mergeCell ref="M517:P517"/>
    <mergeCell ref="R517:U517"/>
    <mergeCell ref="V517:Y517"/>
    <mergeCell ref="Z517:AC517"/>
    <mergeCell ref="AD517:AG517"/>
    <mergeCell ref="AC514:AG514"/>
    <mergeCell ref="A515:D515"/>
    <mergeCell ref="E515:H515"/>
    <mergeCell ref="I515:L515"/>
    <mergeCell ref="M515:P515"/>
    <mergeCell ref="R515:U515"/>
    <mergeCell ref="V515:Y515"/>
    <mergeCell ref="Z515:AC515"/>
    <mergeCell ref="AD515:AG515"/>
    <mergeCell ref="R510:U510"/>
    <mergeCell ref="V510:Y510"/>
    <mergeCell ref="Z510:AC510"/>
    <mergeCell ref="AD510:AG510"/>
    <mergeCell ref="A510:D510"/>
    <mergeCell ref="E510:H510"/>
    <mergeCell ref="I510:L510"/>
    <mergeCell ref="M510:P510"/>
    <mergeCell ref="Z508:AC508"/>
    <mergeCell ref="AD508:AG508"/>
    <mergeCell ref="A509:D509"/>
    <mergeCell ref="E509:H509"/>
    <mergeCell ref="I509:L509"/>
    <mergeCell ref="M509:P509"/>
    <mergeCell ref="Z509:AC509"/>
    <mergeCell ref="AD509:AG509"/>
    <mergeCell ref="A508:D508"/>
    <mergeCell ref="E508:H508"/>
    <mergeCell ref="I508:L508"/>
    <mergeCell ref="M508:P508"/>
    <mergeCell ref="AD506:AG506"/>
    <mergeCell ref="A507:D507"/>
    <mergeCell ref="E507:H507"/>
    <mergeCell ref="I507:L507"/>
    <mergeCell ref="M507:P507"/>
    <mergeCell ref="Z507:AC507"/>
    <mergeCell ref="AD507:AG507"/>
    <mergeCell ref="R507:U507"/>
    <mergeCell ref="V506:Y506"/>
    <mergeCell ref="Z506:AC506"/>
    <mergeCell ref="A505:D505"/>
    <mergeCell ref="E505:H505"/>
    <mergeCell ref="A506:D506"/>
    <mergeCell ref="E506:H506"/>
    <mergeCell ref="I506:L506"/>
    <mergeCell ref="M506:P506"/>
    <mergeCell ref="A504:D504"/>
    <mergeCell ref="E504:H504"/>
    <mergeCell ref="I504:L504"/>
    <mergeCell ref="M504:P504"/>
    <mergeCell ref="AD503:AG503"/>
    <mergeCell ref="I505:L505"/>
    <mergeCell ref="M505:P505"/>
    <mergeCell ref="Z504:AC504"/>
    <mergeCell ref="Z505:AC505"/>
    <mergeCell ref="AD505:AG505"/>
    <mergeCell ref="V504:Y504"/>
    <mergeCell ref="R501:U501"/>
    <mergeCell ref="V501:Y501"/>
    <mergeCell ref="Z501:AC501"/>
    <mergeCell ref="A503:D503"/>
    <mergeCell ref="I503:L503"/>
    <mergeCell ref="M503:P503"/>
    <mergeCell ref="R503:U503"/>
    <mergeCell ref="V503:Y503"/>
    <mergeCell ref="Z502:AC502"/>
    <mergeCell ref="Z503:AC503"/>
    <mergeCell ref="A491:D491"/>
    <mergeCell ref="A490:D490"/>
    <mergeCell ref="AC498:AG498"/>
    <mergeCell ref="A499:D499"/>
    <mergeCell ref="E499:H499"/>
    <mergeCell ref="I499:L499"/>
    <mergeCell ref="M499:P499"/>
    <mergeCell ref="R499:U499"/>
    <mergeCell ref="V499:Y499"/>
    <mergeCell ref="Z499:AC499"/>
    <mergeCell ref="E489:H489"/>
    <mergeCell ref="I489:L489"/>
    <mergeCell ref="M489:P489"/>
    <mergeCell ref="I487:L487"/>
    <mergeCell ref="M487:P487"/>
    <mergeCell ref="AC479:AG479"/>
    <mergeCell ref="A480:D480"/>
    <mergeCell ref="E480:H480"/>
    <mergeCell ref="I480:L480"/>
    <mergeCell ref="M480:P480"/>
    <mergeCell ref="R480:U480"/>
    <mergeCell ref="V480:Y480"/>
    <mergeCell ref="Z480:AC480"/>
    <mergeCell ref="AD480:AG480"/>
    <mergeCell ref="AD491:AG491"/>
    <mergeCell ref="A481:D481"/>
    <mergeCell ref="I465:L465"/>
    <mergeCell ref="M465:P465"/>
    <mergeCell ref="A484:D484"/>
    <mergeCell ref="A487:D487"/>
    <mergeCell ref="A489:D489"/>
    <mergeCell ref="R487:U487"/>
    <mergeCell ref="A488:D488"/>
    <mergeCell ref="R489:U489"/>
    <mergeCell ref="E491:H491"/>
    <mergeCell ref="I491:L491"/>
    <mergeCell ref="M491:P491"/>
    <mergeCell ref="R475:U475"/>
    <mergeCell ref="R484:U484"/>
    <mergeCell ref="R485:U485"/>
    <mergeCell ref="R486:U486"/>
    <mergeCell ref="R481:U481"/>
    <mergeCell ref="R482:U482"/>
    <mergeCell ref="R483:U483"/>
    <mergeCell ref="AD490:AG490"/>
    <mergeCell ref="AD484:AG484"/>
    <mergeCell ref="Z486:AC486"/>
    <mergeCell ref="AD486:AG486"/>
    <mergeCell ref="Z487:AC487"/>
    <mergeCell ref="AD487:AG487"/>
    <mergeCell ref="Z488:AC488"/>
    <mergeCell ref="AD488:AG488"/>
    <mergeCell ref="AD489:AG489"/>
    <mergeCell ref="AD475:AG475"/>
    <mergeCell ref="V475:Y475"/>
    <mergeCell ref="E490:H490"/>
    <mergeCell ref="I490:L490"/>
    <mergeCell ref="M490:P490"/>
    <mergeCell ref="Z490:AC490"/>
    <mergeCell ref="V490:Y490"/>
    <mergeCell ref="R490:U490"/>
    <mergeCell ref="AD485:AG485"/>
    <mergeCell ref="AD483:AG483"/>
    <mergeCell ref="AD474:AG474"/>
    <mergeCell ref="V502:Y502"/>
    <mergeCell ref="E488:H488"/>
    <mergeCell ref="I488:L488"/>
    <mergeCell ref="M488:P488"/>
    <mergeCell ref="I474:L474"/>
    <mergeCell ref="I475:L475"/>
    <mergeCell ref="E487:H487"/>
    <mergeCell ref="V474:Y474"/>
    <mergeCell ref="R474:U474"/>
    <mergeCell ref="AD472:AG472"/>
    <mergeCell ref="V473:Y473"/>
    <mergeCell ref="A472:D472"/>
    <mergeCell ref="R472:U472"/>
    <mergeCell ref="AD473:AG473"/>
    <mergeCell ref="A473:D473"/>
    <mergeCell ref="E472:H472"/>
    <mergeCell ref="V472:Y472"/>
    <mergeCell ref="R473:U473"/>
    <mergeCell ref="E473:H473"/>
    <mergeCell ref="M486:P486"/>
    <mergeCell ref="E486:H486"/>
    <mergeCell ref="I486:L486"/>
    <mergeCell ref="A471:D471"/>
    <mergeCell ref="A474:D474"/>
    <mergeCell ref="E484:H484"/>
    <mergeCell ref="E485:H485"/>
    <mergeCell ref="E475:H475"/>
    <mergeCell ref="A475:D475"/>
    <mergeCell ref="A485:D485"/>
    <mergeCell ref="A486:D486"/>
    <mergeCell ref="A482:D482"/>
    <mergeCell ref="A483:D483"/>
    <mergeCell ref="E471:H471"/>
    <mergeCell ref="E474:H474"/>
    <mergeCell ref="A467:D467"/>
    <mergeCell ref="E483:H483"/>
    <mergeCell ref="M483:P483"/>
    <mergeCell ref="E468:H468"/>
    <mergeCell ref="M469:P469"/>
    <mergeCell ref="M470:P470"/>
    <mergeCell ref="AD482:AG482"/>
    <mergeCell ref="V470:Y470"/>
    <mergeCell ref="AD471:AG471"/>
    <mergeCell ref="A468:D468"/>
    <mergeCell ref="A469:D469"/>
    <mergeCell ref="E482:H482"/>
    <mergeCell ref="I482:L482"/>
    <mergeCell ref="M482:P482"/>
    <mergeCell ref="I472:L472"/>
    <mergeCell ref="I473:L473"/>
    <mergeCell ref="E466:H466"/>
    <mergeCell ref="E467:H467"/>
    <mergeCell ref="E469:H469"/>
    <mergeCell ref="E470:H470"/>
    <mergeCell ref="R465:U465"/>
    <mergeCell ref="Z481:AC481"/>
    <mergeCell ref="AD481:AG481"/>
    <mergeCell ref="E465:H465"/>
    <mergeCell ref="R467:U467"/>
    <mergeCell ref="V481:Y481"/>
    <mergeCell ref="V471:Y471"/>
    <mergeCell ref="R470:U470"/>
    <mergeCell ref="V469:Y469"/>
    <mergeCell ref="Z470:AC470"/>
    <mergeCell ref="A465:D465"/>
    <mergeCell ref="E481:H481"/>
    <mergeCell ref="I481:L481"/>
    <mergeCell ref="M481:P481"/>
    <mergeCell ref="A466:D466"/>
    <mergeCell ref="A470:D470"/>
    <mergeCell ref="M475:P475"/>
    <mergeCell ref="M473:P473"/>
    <mergeCell ref="M474:P474"/>
    <mergeCell ref="M468:P468"/>
    <mergeCell ref="Z464:AC464"/>
    <mergeCell ref="AD464:AG464"/>
    <mergeCell ref="AC463:AG463"/>
    <mergeCell ref="Z456:AC456"/>
    <mergeCell ref="AD457:AG457"/>
    <mergeCell ref="AD456:AG456"/>
    <mergeCell ref="A464:D464"/>
    <mergeCell ref="E464:H464"/>
    <mergeCell ref="I464:L464"/>
    <mergeCell ref="M464:P464"/>
    <mergeCell ref="AD455:AG455"/>
    <mergeCell ref="R455:U455"/>
    <mergeCell ref="V454:Y454"/>
    <mergeCell ref="V455:Y455"/>
    <mergeCell ref="Z454:AC454"/>
    <mergeCell ref="AD454:AG454"/>
    <mergeCell ref="R454:U454"/>
    <mergeCell ref="Z453:AC453"/>
    <mergeCell ref="AD451:AG451"/>
    <mergeCell ref="V451:Y451"/>
    <mergeCell ref="V453:Y453"/>
    <mergeCell ref="Z452:AC452"/>
    <mergeCell ref="Z451:AC451"/>
    <mergeCell ref="AD453:AG453"/>
    <mergeCell ref="AD452:AG452"/>
    <mergeCell ref="AD440:AG440"/>
    <mergeCell ref="AD445:AG445"/>
    <mergeCell ref="AD447:AG447"/>
    <mergeCell ref="AD436:AG436"/>
    <mergeCell ref="AD444:AG444"/>
    <mergeCell ref="AD450:AG450"/>
    <mergeCell ref="AD446:AG446"/>
    <mergeCell ref="AD441:AG441"/>
    <mergeCell ref="Z436:AC436"/>
    <mergeCell ref="AD449:AG449"/>
    <mergeCell ref="Z445:AC445"/>
    <mergeCell ref="Z446:AC446"/>
    <mergeCell ref="AD448:AG448"/>
    <mergeCell ref="Z447:AC447"/>
    <mergeCell ref="Z448:AC448"/>
    <mergeCell ref="Z449:AC449"/>
    <mergeCell ref="R452:U452"/>
    <mergeCell ref="R451:U451"/>
    <mergeCell ref="Z444:AC444"/>
    <mergeCell ref="Z450:AC450"/>
    <mergeCell ref="V450:Y450"/>
    <mergeCell ref="V448:Y448"/>
    <mergeCell ref="R448:U448"/>
    <mergeCell ref="R444:U444"/>
    <mergeCell ref="V444:Y444"/>
    <mergeCell ref="I456:L456"/>
    <mergeCell ref="E453:H453"/>
    <mergeCell ref="I453:L453"/>
    <mergeCell ref="E454:H454"/>
    <mergeCell ref="I454:L454"/>
    <mergeCell ref="E455:H455"/>
    <mergeCell ref="I455:L455"/>
    <mergeCell ref="M453:P453"/>
    <mergeCell ref="M451:P451"/>
    <mergeCell ref="M450:P450"/>
    <mergeCell ref="I451:L451"/>
    <mergeCell ref="I450:L450"/>
    <mergeCell ref="M452:P452"/>
    <mergeCell ref="I431:L431"/>
    <mergeCell ref="E434:H434"/>
    <mergeCell ref="I439:L439"/>
    <mergeCell ref="I438:L438"/>
    <mergeCell ref="I436:L436"/>
    <mergeCell ref="I435:L435"/>
    <mergeCell ref="E431:H431"/>
    <mergeCell ref="E435:H435"/>
    <mergeCell ref="E432:H432"/>
    <mergeCell ref="I432:L432"/>
    <mergeCell ref="E446:H446"/>
    <mergeCell ref="M446:P446"/>
    <mergeCell ref="E445:H445"/>
    <mergeCell ref="M441:P441"/>
    <mergeCell ref="M444:P444"/>
    <mergeCell ref="I446:L446"/>
    <mergeCell ref="M445:P445"/>
    <mergeCell ref="I445:L445"/>
    <mergeCell ref="E444:H444"/>
    <mergeCell ref="I441:L441"/>
    <mergeCell ref="V439:Y439"/>
    <mergeCell ref="V446:Y446"/>
    <mergeCell ref="V445:Y445"/>
    <mergeCell ref="V429:Y429"/>
    <mergeCell ref="V433:Y433"/>
    <mergeCell ref="V435:Y435"/>
    <mergeCell ref="V436:Y436"/>
    <mergeCell ref="V434:Y434"/>
    <mergeCell ref="V432:Y432"/>
    <mergeCell ref="V431:Y431"/>
    <mergeCell ref="M454:P454"/>
    <mergeCell ref="Z457:AC457"/>
    <mergeCell ref="M455:P455"/>
    <mergeCell ref="Z455:AC455"/>
    <mergeCell ref="M456:P456"/>
    <mergeCell ref="R457:U457"/>
    <mergeCell ref="R456:U456"/>
    <mergeCell ref="V457:Y457"/>
    <mergeCell ref="V467:Y467"/>
    <mergeCell ref="Z475:AC475"/>
    <mergeCell ref="I467:L467"/>
    <mergeCell ref="I468:L468"/>
    <mergeCell ref="I469:L469"/>
    <mergeCell ref="Z469:AC469"/>
    <mergeCell ref="R468:U468"/>
    <mergeCell ref="R469:U469"/>
    <mergeCell ref="V468:Y468"/>
    <mergeCell ref="R471:U471"/>
    <mergeCell ref="Z472:AC472"/>
    <mergeCell ref="Z473:AC473"/>
    <mergeCell ref="Z474:AC474"/>
    <mergeCell ref="M471:P471"/>
    <mergeCell ref="Z471:AC471"/>
    <mergeCell ref="M472:P472"/>
    <mergeCell ref="AD434:AG434"/>
    <mergeCell ref="AD435:AG435"/>
    <mergeCell ref="M467:P467"/>
    <mergeCell ref="AD437:AG437"/>
    <mergeCell ref="Z438:AC438"/>
    <mergeCell ref="AD438:AG438"/>
    <mergeCell ref="Z439:AC439"/>
    <mergeCell ref="AD439:AG439"/>
    <mergeCell ref="M449:P449"/>
    <mergeCell ref="M466:P466"/>
    <mergeCell ref="M420:P420"/>
    <mergeCell ref="AD427:AG427"/>
    <mergeCell ref="V430:Y430"/>
    <mergeCell ref="E428:H428"/>
    <mergeCell ref="E426:H426"/>
    <mergeCell ref="E427:H427"/>
    <mergeCell ref="R429:U429"/>
    <mergeCell ref="M430:P430"/>
    <mergeCell ref="M429:P429"/>
    <mergeCell ref="M428:P428"/>
    <mergeCell ref="E420:H420"/>
    <mergeCell ref="E421:H421"/>
    <mergeCell ref="E418:H418"/>
    <mergeCell ref="I419:L419"/>
    <mergeCell ref="Z425:AC425"/>
    <mergeCell ref="Z418:AC418"/>
    <mergeCell ref="Z424:AC424"/>
    <mergeCell ref="V415:Y415"/>
    <mergeCell ref="V423:Y423"/>
    <mergeCell ref="V424:Y424"/>
    <mergeCell ref="V416:Y416"/>
    <mergeCell ref="V421:Y421"/>
    <mergeCell ref="AD432:AG432"/>
    <mergeCell ref="V427:Y427"/>
    <mergeCell ref="AD430:AG430"/>
    <mergeCell ref="Z430:AC430"/>
    <mergeCell ref="Z431:AC431"/>
    <mergeCell ref="AD428:AG428"/>
    <mergeCell ref="AD429:AG429"/>
    <mergeCell ref="Z428:AC428"/>
    <mergeCell ref="AD433:AG433"/>
    <mergeCell ref="M412:P412"/>
    <mergeCell ref="R419:U419"/>
    <mergeCell ref="M422:P422"/>
    <mergeCell ref="R423:U423"/>
    <mergeCell ref="V422:Y422"/>
    <mergeCell ref="Z417:AC417"/>
    <mergeCell ref="V420:Y420"/>
    <mergeCell ref="Z426:AC426"/>
    <mergeCell ref="AD431:AG431"/>
    <mergeCell ref="R428:U428"/>
    <mergeCell ref="R430:U430"/>
    <mergeCell ref="V426:Y426"/>
    <mergeCell ref="V428:Y428"/>
    <mergeCell ref="R427:U427"/>
    <mergeCell ref="R426:U426"/>
    <mergeCell ref="AD426:AG426"/>
    <mergeCell ref="A393:D393"/>
    <mergeCell ref="E393:H393"/>
    <mergeCell ref="E406:H406"/>
    <mergeCell ref="AD400:AG400"/>
    <mergeCell ref="V402:Y402"/>
    <mergeCell ref="Z401:AC401"/>
    <mergeCell ref="V401:Y401"/>
    <mergeCell ref="Z406:AC406"/>
    <mergeCell ref="M426:P426"/>
    <mergeCell ref="AD256:AF256"/>
    <mergeCell ref="Y256:AB256"/>
    <mergeCell ref="V403:Y403"/>
    <mergeCell ref="AD416:AG416"/>
    <mergeCell ref="Z414:AC414"/>
    <mergeCell ref="Z415:AC415"/>
    <mergeCell ref="Z416:AC416"/>
    <mergeCell ref="Z411:AC411"/>
    <mergeCell ref="V400:Y400"/>
    <mergeCell ref="Z400:AC400"/>
    <mergeCell ref="V405:Y405"/>
    <mergeCell ref="V399:Y399"/>
    <mergeCell ref="Z402:AC402"/>
    <mergeCell ref="Z403:AC403"/>
    <mergeCell ref="Z404:AC404"/>
    <mergeCell ref="A51:AG51"/>
    <mergeCell ref="K254:M254"/>
    <mergeCell ref="O254:R254"/>
    <mergeCell ref="T254:W254"/>
    <mergeCell ref="F254:I254"/>
    <mergeCell ref="A252:E252"/>
    <mergeCell ref="A250:E250"/>
    <mergeCell ref="F250:I250"/>
    <mergeCell ref="K250:M250"/>
    <mergeCell ref="A251:E251"/>
    <mergeCell ref="AD263:AF263"/>
    <mergeCell ref="F252:I252"/>
    <mergeCell ref="A253:E253"/>
    <mergeCell ref="F253:I253"/>
    <mergeCell ref="Y253:AB253"/>
    <mergeCell ref="AD253:AF253"/>
    <mergeCell ref="F257:I257"/>
    <mergeCell ref="AD254:AF254"/>
    <mergeCell ref="AD255:AF255"/>
    <mergeCell ref="AD257:AF257"/>
    <mergeCell ref="A516:D516"/>
    <mergeCell ref="E516:H516"/>
    <mergeCell ref="I516:L516"/>
    <mergeCell ref="V524:Y524"/>
    <mergeCell ref="M516:P516"/>
    <mergeCell ref="R524:U524"/>
    <mergeCell ref="E518:H518"/>
    <mergeCell ref="I518:L518"/>
    <mergeCell ref="M518:P518"/>
    <mergeCell ref="A520:D520"/>
    <mergeCell ref="R526:U526"/>
    <mergeCell ref="V526:Y526"/>
    <mergeCell ref="R530:U530"/>
    <mergeCell ref="V530:Y530"/>
    <mergeCell ref="R531:U531"/>
    <mergeCell ref="V531:Y531"/>
    <mergeCell ref="A534:D534"/>
    <mergeCell ref="E534:H534"/>
    <mergeCell ref="I534:L534"/>
    <mergeCell ref="M534:P534"/>
    <mergeCell ref="R532:U532"/>
    <mergeCell ref="V532:Y532"/>
    <mergeCell ref="I531:L531"/>
    <mergeCell ref="M531:P531"/>
    <mergeCell ref="A533:D533"/>
    <mergeCell ref="R522:U522"/>
    <mergeCell ref="V522:Y522"/>
    <mergeCell ref="R516:U516"/>
    <mergeCell ref="V516:Y516"/>
    <mergeCell ref="R520:U520"/>
    <mergeCell ref="V520:Y520"/>
    <mergeCell ref="R518:U518"/>
    <mergeCell ref="V518:Y518"/>
    <mergeCell ref="A518:D518"/>
    <mergeCell ref="R502:U502"/>
    <mergeCell ref="V507:Y507"/>
    <mergeCell ref="R509:U509"/>
    <mergeCell ref="V509:Y509"/>
    <mergeCell ref="R508:U508"/>
    <mergeCell ref="V508:Y508"/>
    <mergeCell ref="R504:U504"/>
    <mergeCell ref="R505:U505"/>
    <mergeCell ref="V505:Y505"/>
    <mergeCell ref="R506:U506"/>
    <mergeCell ref="A502:D502"/>
    <mergeCell ref="I500:L500"/>
    <mergeCell ref="I502:L502"/>
    <mergeCell ref="M502:P502"/>
    <mergeCell ref="M500:P500"/>
    <mergeCell ref="A501:D501"/>
    <mergeCell ref="E501:H501"/>
    <mergeCell ref="I501:L501"/>
    <mergeCell ref="M501:P501"/>
    <mergeCell ref="A500:D500"/>
    <mergeCell ref="O256:R256"/>
    <mergeCell ref="E441:H441"/>
    <mergeCell ref="I444:L444"/>
    <mergeCell ref="E425:H425"/>
    <mergeCell ref="I420:L420"/>
    <mergeCell ref="I421:L421"/>
    <mergeCell ref="E424:H424"/>
    <mergeCell ref="I424:L424"/>
    <mergeCell ref="I423:L423"/>
    <mergeCell ref="I433:L433"/>
    <mergeCell ref="F251:I251"/>
    <mergeCell ref="K251:M251"/>
    <mergeCell ref="K257:M257"/>
    <mergeCell ref="A255:E255"/>
    <mergeCell ref="F255:I255"/>
    <mergeCell ref="A254:E254"/>
    <mergeCell ref="A256:E256"/>
    <mergeCell ref="F256:I256"/>
    <mergeCell ref="K256:M256"/>
    <mergeCell ref="K252:M252"/>
    <mergeCell ref="AD422:AG422"/>
    <mergeCell ref="Z422:AC422"/>
    <mergeCell ref="V447:Y447"/>
    <mergeCell ref="E500:H500"/>
    <mergeCell ref="I447:L447"/>
    <mergeCell ref="I448:L448"/>
    <mergeCell ref="I470:L470"/>
    <mergeCell ref="I471:L471"/>
    <mergeCell ref="E449:H449"/>
    <mergeCell ref="E452:H452"/>
    <mergeCell ref="AD419:AG419"/>
    <mergeCell ref="Z421:AC421"/>
    <mergeCell ref="AD421:AG421"/>
    <mergeCell ref="Z420:AC420"/>
    <mergeCell ref="AD420:AG420"/>
    <mergeCell ref="A409:D409"/>
    <mergeCell ref="A403:D403"/>
    <mergeCell ref="I466:L466"/>
    <mergeCell ref="E447:H447"/>
    <mergeCell ref="I452:L452"/>
    <mergeCell ref="E451:H451"/>
    <mergeCell ref="E456:H456"/>
    <mergeCell ref="I425:L425"/>
    <mergeCell ref="I430:L430"/>
    <mergeCell ref="I428:L428"/>
    <mergeCell ref="K253:M253"/>
    <mergeCell ref="A398:D398"/>
    <mergeCell ref="I402:L402"/>
    <mergeCell ref="Y248:AB248"/>
    <mergeCell ref="T253:W253"/>
    <mergeCell ref="A249:E249"/>
    <mergeCell ref="F249:I249"/>
    <mergeCell ref="K249:M249"/>
    <mergeCell ref="A248:E248"/>
    <mergeCell ref="F248:I248"/>
    <mergeCell ref="AD248:AF248"/>
    <mergeCell ref="O249:R249"/>
    <mergeCell ref="T249:W249"/>
    <mergeCell ref="Y249:AB249"/>
    <mergeCell ref="AD249:AF249"/>
    <mergeCell ref="T248:W248"/>
    <mergeCell ref="O248:R248"/>
    <mergeCell ref="P78:S78"/>
    <mergeCell ref="T92:W92"/>
    <mergeCell ref="T93:W93"/>
    <mergeCell ref="H92:K92"/>
    <mergeCell ref="L92:O92"/>
    <mergeCell ref="P92:S92"/>
    <mergeCell ref="P79:S79"/>
    <mergeCell ref="P80:S80"/>
    <mergeCell ref="P82:S82"/>
    <mergeCell ref="P81:S81"/>
    <mergeCell ref="H100:K100"/>
    <mergeCell ref="L100:O100"/>
    <mergeCell ref="H78:K78"/>
    <mergeCell ref="L78:O78"/>
    <mergeCell ref="H98:K98"/>
    <mergeCell ref="L98:O98"/>
    <mergeCell ref="H99:K99"/>
    <mergeCell ref="L99:O99"/>
    <mergeCell ref="H96:K96"/>
    <mergeCell ref="L96:O96"/>
    <mergeCell ref="AB73:AD73"/>
    <mergeCell ref="AB77:AD77"/>
    <mergeCell ref="AB78:AD78"/>
    <mergeCell ref="AB74:AD74"/>
    <mergeCell ref="AB75:AD75"/>
    <mergeCell ref="AB76:AD76"/>
    <mergeCell ref="H74:K74"/>
    <mergeCell ref="L74:O74"/>
    <mergeCell ref="P74:S74"/>
    <mergeCell ref="T79:W79"/>
    <mergeCell ref="H75:K75"/>
    <mergeCell ref="L75:O75"/>
    <mergeCell ref="P75:S75"/>
    <mergeCell ref="L76:O76"/>
    <mergeCell ref="P76:S76"/>
    <mergeCell ref="P77:S77"/>
    <mergeCell ref="X75:Z75"/>
    <mergeCell ref="X76:Z76"/>
    <mergeCell ref="T75:W75"/>
    <mergeCell ref="T76:W76"/>
    <mergeCell ref="X79:Z79"/>
    <mergeCell ref="AB83:AD83"/>
    <mergeCell ref="T77:W77"/>
    <mergeCell ref="X77:Z77"/>
    <mergeCell ref="T78:W78"/>
    <mergeCell ref="X78:Z78"/>
    <mergeCell ref="AB79:AD79"/>
    <mergeCell ref="AB80:AD80"/>
    <mergeCell ref="AB81:AD81"/>
    <mergeCell ref="T83:W83"/>
    <mergeCell ref="AB82:AD82"/>
    <mergeCell ref="X80:Z80"/>
    <mergeCell ref="T85:W85"/>
    <mergeCell ref="T86:W86"/>
    <mergeCell ref="X85:Z85"/>
    <mergeCell ref="X86:Z86"/>
    <mergeCell ref="T82:W82"/>
    <mergeCell ref="T81:W81"/>
    <mergeCell ref="X81:Z81"/>
    <mergeCell ref="T80:W80"/>
    <mergeCell ref="X99:Z99"/>
    <mergeCell ref="T99:W99"/>
    <mergeCell ref="X96:Z96"/>
    <mergeCell ref="T96:W96"/>
    <mergeCell ref="X97:Z97"/>
    <mergeCell ref="T98:W98"/>
    <mergeCell ref="X98:Z98"/>
    <mergeCell ref="T94:W94"/>
    <mergeCell ref="X94:Z94"/>
    <mergeCell ref="X95:Z95"/>
    <mergeCell ref="X89:Z89"/>
    <mergeCell ref="T90:W90"/>
    <mergeCell ref="X93:Z93"/>
    <mergeCell ref="T91:W91"/>
    <mergeCell ref="X91:Z91"/>
    <mergeCell ref="X90:Z90"/>
    <mergeCell ref="T89:W89"/>
    <mergeCell ref="H93:K93"/>
    <mergeCell ref="L93:O93"/>
    <mergeCell ref="P93:S93"/>
    <mergeCell ref="X92:Z92"/>
    <mergeCell ref="L95:O95"/>
    <mergeCell ref="T68:W68"/>
    <mergeCell ref="X68:Z68"/>
    <mergeCell ref="T71:W71"/>
    <mergeCell ref="T74:W74"/>
    <mergeCell ref="T72:W72"/>
    <mergeCell ref="T73:W73"/>
    <mergeCell ref="X71:Z71"/>
    <mergeCell ref="X70:Z70"/>
    <mergeCell ref="P94:S94"/>
    <mergeCell ref="X74:Z74"/>
    <mergeCell ref="T67:W67"/>
    <mergeCell ref="X67:Z67"/>
    <mergeCell ref="T95:W95"/>
    <mergeCell ref="T84:W84"/>
    <mergeCell ref="X84:Z84"/>
    <mergeCell ref="X72:Z72"/>
    <mergeCell ref="X73:Z73"/>
    <mergeCell ref="X82:Z82"/>
    <mergeCell ref="X83:Z83"/>
    <mergeCell ref="X69:Z69"/>
    <mergeCell ref="H67:K67"/>
    <mergeCell ref="L67:O67"/>
    <mergeCell ref="P67:S67"/>
    <mergeCell ref="H68:K68"/>
    <mergeCell ref="L68:O68"/>
    <mergeCell ref="P68:S68"/>
    <mergeCell ref="L69:O69"/>
    <mergeCell ref="P69:S69"/>
    <mergeCell ref="T69:W69"/>
    <mergeCell ref="P64:S64"/>
    <mergeCell ref="T64:W64"/>
    <mergeCell ref="P65:S65"/>
    <mergeCell ref="T65:W65"/>
    <mergeCell ref="P66:S66"/>
    <mergeCell ref="T66:W66"/>
    <mergeCell ref="X66:Z66"/>
    <mergeCell ref="X65:Z65"/>
    <mergeCell ref="H63:K63"/>
    <mergeCell ref="L63:O63"/>
    <mergeCell ref="H66:K66"/>
    <mergeCell ref="L66:O66"/>
    <mergeCell ref="H64:K64"/>
    <mergeCell ref="L64:O64"/>
    <mergeCell ref="H65:K65"/>
    <mergeCell ref="L65:O65"/>
    <mergeCell ref="L61:O61"/>
    <mergeCell ref="P61:S61"/>
    <mergeCell ref="T61:W61"/>
    <mergeCell ref="H62:K62"/>
    <mergeCell ref="L62:O62"/>
    <mergeCell ref="P62:S62"/>
    <mergeCell ref="T62:W62"/>
    <mergeCell ref="AB60:AD60"/>
    <mergeCell ref="H60:K60"/>
    <mergeCell ref="L60:O60"/>
    <mergeCell ref="P60:S60"/>
    <mergeCell ref="T60:W60"/>
    <mergeCell ref="X60:Z60"/>
    <mergeCell ref="T336:X336"/>
    <mergeCell ref="X58:Z58"/>
    <mergeCell ref="H58:K58"/>
    <mergeCell ref="H59:K59"/>
    <mergeCell ref="L59:O59"/>
    <mergeCell ref="P59:S59"/>
    <mergeCell ref="L58:O58"/>
    <mergeCell ref="P58:S58"/>
    <mergeCell ref="H61:K61"/>
    <mergeCell ref="X61:Z61"/>
    <mergeCell ref="AB58:AD58"/>
    <mergeCell ref="AB59:AD59"/>
    <mergeCell ref="T59:W59"/>
    <mergeCell ref="X59:Z59"/>
    <mergeCell ref="T58:W58"/>
    <mergeCell ref="X62:Z62"/>
    <mergeCell ref="L71:O71"/>
    <mergeCell ref="P71:S71"/>
    <mergeCell ref="L70:O70"/>
    <mergeCell ref="P70:S70"/>
    <mergeCell ref="T70:W70"/>
    <mergeCell ref="X63:Z63"/>
    <mergeCell ref="X64:Z64"/>
    <mergeCell ref="P63:S63"/>
    <mergeCell ref="T63:W63"/>
    <mergeCell ref="L72:O72"/>
    <mergeCell ref="P72:S72"/>
    <mergeCell ref="H73:K73"/>
    <mergeCell ref="L73:O73"/>
    <mergeCell ref="P73:S73"/>
    <mergeCell ref="H76:K76"/>
    <mergeCell ref="L77:O77"/>
    <mergeCell ref="H77:K77"/>
    <mergeCell ref="H79:K79"/>
    <mergeCell ref="L79:O79"/>
    <mergeCell ref="L80:O80"/>
    <mergeCell ref="L82:O82"/>
    <mergeCell ref="L81:O81"/>
    <mergeCell ref="H82:K82"/>
    <mergeCell ref="H80:K80"/>
    <mergeCell ref="H81:K81"/>
    <mergeCell ref="H85:K85"/>
    <mergeCell ref="P83:S83"/>
    <mergeCell ref="P85:S85"/>
    <mergeCell ref="H84:K84"/>
    <mergeCell ref="L84:O84"/>
    <mergeCell ref="L85:O85"/>
    <mergeCell ref="P84:S84"/>
    <mergeCell ref="H83:K83"/>
    <mergeCell ref="L83:O83"/>
    <mergeCell ref="P90:S90"/>
    <mergeCell ref="H87:K87"/>
    <mergeCell ref="H88:K88"/>
    <mergeCell ref="L86:O86"/>
    <mergeCell ref="P86:S86"/>
    <mergeCell ref="H86:K86"/>
    <mergeCell ref="H90:K90"/>
    <mergeCell ref="L90:O90"/>
    <mergeCell ref="L87:O87"/>
    <mergeCell ref="P87:S87"/>
    <mergeCell ref="X87:Z87"/>
    <mergeCell ref="L88:O88"/>
    <mergeCell ref="P88:S88"/>
    <mergeCell ref="T88:W88"/>
    <mergeCell ref="X88:Z88"/>
    <mergeCell ref="T87:W87"/>
    <mergeCell ref="P95:S95"/>
    <mergeCell ref="H94:K94"/>
    <mergeCell ref="L94:O94"/>
    <mergeCell ref="L89:O89"/>
    <mergeCell ref="P89:S89"/>
    <mergeCell ref="H89:K89"/>
    <mergeCell ref="H91:K91"/>
    <mergeCell ref="L91:O91"/>
    <mergeCell ref="P91:S91"/>
    <mergeCell ref="H95:K95"/>
    <mergeCell ref="P100:S100"/>
    <mergeCell ref="P101:S101"/>
    <mergeCell ref="T97:W97"/>
    <mergeCell ref="X101:Z101"/>
    <mergeCell ref="T100:W100"/>
    <mergeCell ref="X100:Z100"/>
    <mergeCell ref="P97:S97"/>
    <mergeCell ref="T101:W101"/>
    <mergeCell ref="P99:S99"/>
    <mergeCell ref="P98:S98"/>
    <mergeCell ref="H69:K69"/>
    <mergeCell ref="H70:K70"/>
    <mergeCell ref="H71:K71"/>
    <mergeCell ref="H72:K72"/>
    <mergeCell ref="H101:K101"/>
    <mergeCell ref="L101:O101"/>
    <mergeCell ref="F140:I140"/>
    <mergeCell ref="J140:M140"/>
    <mergeCell ref="F139:I139"/>
    <mergeCell ref="J139:M139"/>
    <mergeCell ref="E102:G102"/>
    <mergeCell ref="H102:K102"/>
    <mergeCell ref="C118:E118"/>
    <mergeCell ref="C116:E116"/>
    <mergeCell ref="K248:M248"/>
    <mergeCell ref="T246:W246"/>
    <mergeCell ref="Y246:AB246"/>
    <mergeCell ref="AD246:AF246"/>
    <mergeCell ref="K247:M247"/>
    <mergeCell ref="O247:R247"/>
    <mergeCell ref="T247:W247"/>
    <mergeCell ref="Y247:AB247"/>
    <mergeCell ref="AD247:AF247"/>
    <mergeCell ref="K246:M246"/>
    <mergeCell ref="O246:R246"/>
    <mergeCell ref="T244:W244"/>
    <mergeCell ref="Y244:AB244"/>
    <mergeCell ref="AD244:AF244"/>
    <mergeCell ref="AD245:AF245"/>
    <mergeCell ref="K245:M245"/>
    <mergeCell ref="O245:R245"/>
    <mergeCell ref="T245:W245"/>
    <mergeCell ref="Y245:AB245"/>
    <mergeCell ref="K241:M241"/>
    <mergeCell ref="O241:R241"/>
    <mergeCell ref="O242:R242"/>
    <mergeCell ref="K244:M244"/>
    <mergeCell ref="O244:R244"/>
    <mergeCell ref="K242:M242"/>
    <mergeCell ref="O243:R243"/>
    <mergeCell ref="K243:M243"/>
    <mergeCell ref="O240:R240"/>
    <mergeCell ref="AD241:AF241"/>
    <mergeCell ref="T240:W240"/>
    <mergeCell ref="Y240:AB240"/>
    <mergeCell ref="T239:W239"/>
    <mergeCell ref="Y239:AB239"/>
    <mergeCell ref="Y243:AB243"/>
    <mergeCell ref="AD243:AF243"/>
    <mergeCell ref="T241:W241"/>
    <mergeCell ref="Y241:AB241"/>
    <mergeCell ref="AD240:AF240"/>
    <mergeCell ref="T242:W242"/>
    <mergeCell ref="T243:W243"/>
    <mergeCell ref="Y237:AB237"/>
    <mergeCell ref="O237:R237"/>
    <mergeCell ref="O238:R238"/>
    <mergeCell ref="T237:W237"/>
    <mergeCell ref="T238:W238"/>
    <mergeCell ref="O239:R239"/>
    <mergeCell ref="F239:I239"/>
    <mergeCell ref="K239:M239"/>
    <mergeCell ref="K238:M238"/>
    <mergeCell ref="AD235:AF235"/>
    <mergeCell ref="O236:R236"/>
    <mergeCell ref="T236:W236"/>
    <mergeCell ref="Y236:AB236"/>
    <mergeCell ref="AD236:AF236"/>
    <mergeCell ref="O235:R235"/>
    <mergeCell ref="T235:W235"/>
    <mergeCell ref="Y235:AB235"/>
    <mergeCell ref="A234:E234"/>
    <mergeCell ref="F234:I234"/>
    <mergeCell ref="K234:M234"/>
    <mergeCell ref="K235:M235"/>
    <mergeCell ref="A240:E240"/>
    <mergeCell ref="F240:I240"/>
    <mergeCell ref="K236:M236"/>
    <mergeCell ref="A237:E237"/>
    <mergeCell ref="A239:E239"/>
    <mergeCell ref="K240:M240"/>
    <mergeCell ref="F237:I237"/>
    <mergeCell ref="K237:M237"/>
    <mergeCell ref="A238:E238"/>
    <mergeCell ref="F238:I238"/>
    <mergeCell ref="A232:E232"/>
    <mergeCell ref="F232:I232"/>
    <mergeCell ref="K232:M232"/>
    <mergeCell ref="A233:E233"/>
    <mergeCell ref="F233:I233"/>
    <mergeCell ref="K233:M233"/>
    <mergeCell ref="A271:E271"/>
    <mergeCell ref="A235:E235"/>
    <mergeCell ref="F235:I235"/>
    <mergeCell ref="A243:E243"/>
    <mergeCell ref="F243:I243"/>
    <mergeCell ref="A242:E242"/>
    <mergeCell ref="F242:I242"/>
    <mergeCell ref="A236:E236"/>
    <mergeCell ref="F236:I236"/>
    <mergeCell ref="A241:E241"/>
    <mergeCell ref="F247:I247"/>
    <mergeCell ref="A245:E245"/>
    <mergeCell ref="F245:I245"/>
    <mergeCell ref="A246:E246"/>
    <mergeCell ref="F246:I246"/>
    <mergeCell ref="F241:I241"/>
    <mergeCell ref="R491:U491"/>
    <mergeCell ref="R488:U488"/>
    <mergeCell ref="R466:U466"/>
    <mergeCell ref="I401:L401"/>
    <mergeCell ref="E398:H398"/>
    <mergeCell ref="I415:L415"/>
    <mergeCell ref="R412:U412"/>
    <mergeCell ref="R405:U405"/>
    <mergeCell ref="A247:E247"/>
    <mergeCell ref="V449:Y449"/>
    <mergeCell ref="V464:Y464"/>
    <mergeCell ref="V456:Y456"/>
    <mergeCell ref="R453:U453"/>
    <mergeCell ref="V452:Y452"/>
    <mergeCell ref="R449:U449"/>
    <mergeCell ref="R464:U464"/>
    <mergeCell ref="V489:Y489"/>
    <mergeCell ref="X542:AG542"/>
    <mergeCell ref="X511:AG511"/>
    <mergeCell ref="X492:AG492"/>
    <mergeCell ref="X527:AG527"/>
    <mergeCell ref="AD499:AG499"/>
    <mergeCell ref="Z500:AC500"/>
    <mergeCell ref="AD500:AG500"/>
    <mergeCell ref="AD504:AG504"/>
    <mergeCell ref="AD501:AG501"/>
    <mergeCell ref="AD502:AG502"/>
    <mergeCell ref="AD411:AG411"/>
    <mergeCell ref="Z408:AC408"/>
    <mergeCell ref="AD408:AG408"/>
    <mergeCell ref="Z409:AC409"/>
    <mergeCell ref="AD409:AG409"/>
    <mergeCell ref="Z410:AC410"/>
    <mergeCell ref="AD410:AG410"/>
    <mergeCell ref="Z482:AC482"/>
    <mergeCell ref="Z483:AC483"/>
    <mergeCell ref="O232:R232"/>
    <mergeCell ref="T232:W232"/>
    <mergeCell ref="AD270:AF270"/>
    <mergeCell ref="O250:R250"/>
    <mergeCell ref="O253:R253"/>
    <mergeCell ref="O234:R234"/>
    <mergeCell ref="T234:W234"/>
    <mergeCell ref="Y234:AB234"/>
    <mergeCell ref="AD234:AF234"/>
    <mergeCell ref="Y233:AB233"/>
    <mergeCell ref="AD271:AF271"/>
    <mergeCell ref="Y272:AB272"/>
    <mergeCell ref="Y232:AB232"/>
    <mergeCell ref="AD232:AF232"/>
    <mergeCell ref="AD237:AF237"/>
    <mergeCell ref="Y238:AB238"/>
    <mergeCell ref="AD238:AF238"/>
    <mergeCell ref="AD239:AF239"/>
    <mergeCell ref="AD242:AF242"/>
    <mergeCell ref="Y242:AB242"/>
    <mergeCell ref="V491:Y491"/>
    <mergeCell ref="Z489:AC489"/>
    <mergeCell ref="AC391:AG391"/>
    <mergeCell ref="Y228:AC228"/>
    <mergeCell ref="AD228:AG228"/>
    <mergeCell ref="AD392:AG392"/>
    <mergeCell ref="Y231:AB231"/>
    <mergeCell ref="AD231:AF231"/>
    <mergeCell ref="AD233:AF233"/>
    <mergeCell ref="Y270:AB270"/>
    <mergeCell ref="V500:Y500"/>
    <mergeCell ref="R500:U500"/>
    <mergeCell ref="X458:AG458"/>
    <mergeCell ref="Z491:AC491"/>
    <mergeCell ref="V484:Y484"/>
    <mergeCell ref="V485:Y485"/>
    <mergeCell ref="V486:Y486"/>
    <mergeCell ref="Z485:AC485"/>
    <mergeCell ref="V487:Y487"/>
    <mergeCell ref="V488:Y488"/>
    <mergeCell ref="I407:L407"/>
    <mergeCell ref="I405:L405"/>
    <mergeCell ref="I409:L409"/>
    <mergeCell ref="I408:L408"/>
    <mergeCell ref="I413:L413"/>
    <mergeCell ref="M411:P411"/>
    <mergeCell ref="E412:H412"/>
    <mergeCell ref="E410:H410"/>
    <mergeCell ref="E411:H411"/>
    <mergeCell ref="M410:P410"/>
    <mergeCell ref="E409:H409"/>
    <mergeCell ref="R394:U394"/>
    <mergeCell ref="R395:U395"/>
    <mergeCell ref="I398:L398"/>
    <mergeCell ref="R408:U408"/>
    <mergeCell ref="I394:L394"/>
    <mergeCell ref="E394:H394"/>
    <mergeCell ref="E405:H405"/>
    <mergeCell ref="M395:P395"/>
    <mergeCell ref="M408:P408"/>
    <mergeCell ref="M423:P423"/>
    <mergeCell ref="E422:H422"/>
    <mergeCell ref="I422:L422"/>
    <mergeCell ref="E429:H429"/>
    <mergeCell ref="I427:L427"/>
    <mergeCell ref="I429:L429"/>
    <mergeCell ref="M427:P427"/>
    <mergeCell ref="E416:H416"/>
    <mergeCell ref="I414:L414"/>
    <mergeCell ref="E417:H417"/>
    <mergeCell ref="I418:L418"/>
    <mergeCell ref="R434:U434"/>
    <mergeCell ref="R438:U438"/>
    <mergeCell ref="R441:U441"/>
    <mergeCell ref="R436:U436"/>
    <mergeCell ref="R445:U445"/>
    <mergeCell ref="M439:P439"/>
    <mergeCell ref="M447:P447"/>
    <mergeCell ref="M435:P435"/>
    <mergeCell ref="R435:U435"/>
    <mergeCell ref="E450:H450"/>
    <mergeCell ref="A270:E270"/>
    <mergeCell ref="F270:I270"/>
    <mergeCell ref="A449:D449"/>
    <mergeCell ref="A450:D450"/>
    <mergeCell ref="E448:H448"/>
    <mergeCell ref="A411:D411"/>
    <mergeCell ref="A410:D410"/>
    <mergeCell ref="E419:H419"/>
    <mergeCell ref="E430:H430"/>
    <mergeCell ref="A227:E227"/>
    <mergeCell ref="F227:X227"/>
    <mergeCell ref="A154:G154"/>
    <mergeCell ref="B156:F156"/>
    <mergeCell ref="R162:S162"/>
    <mergeCell ref="B157:F157"/>
    <mergeCell ref="B158:F158"/>
    <mergeCell ref="B174:F174"/>
    <mergeCell ref="B175:F175"/>
    <mergeCell ref="A170:G170"/>
    <mergeCell ref="F244:I244"/>
    <mergeCell ref="A229:E229"/>
    <mergeCell ref="H148:M148"/>
    <mergeCell ref="H149:M149"/>
    <mergeCell ref="A231:D231"/>
    <mergeCell ref="F231:I231"/>
    <mergeCell ref="K231:M231"/>
    <mergeCell ref="A244:E244"/>
    <mergeCell ref="F229:J229"/>
    <mergeCell ref="F228:J228"/>
    <mergeCell ref="A453:D453"/>
    <mergeCell ref="A419:D419"/>
    <mergeCell ref="E401:H401"/>
    <mergeCell ref="E404:H404"/>
    <mergeCell ref="A405:D405"/>
    <mergeCell ref="E407:H407"/>
    <mergeCell ref="A407:D407"/>
    <mergeCell ref="E413:H413"/>
    <mergeCell ref="E414:H414"/>
    <mergeCell ref="A438:D438"/>
    <mergeCell ref="X149:AA149"/>
    <mergeCell ref="AC148:AF148"/>
    <mergeCell ref="X146:AB146"/>
    <mergeCell ref="A114:F114"/>
    <mergeCell ref="A115:F115"/>
    <mergeCell ref="G115:I115"/>
    <mergeCell ref="A146:E146"/>
    <mergeCell ref="A145:G145"/>
    <mergeCell ref="H146:M146"/>
    <mergeCell ref="A135:E135"/>
    <mergeCell ref="AC138:AF138"/>
    <mergeCell ref="X139:AA139"/>
    <mergeCell ref="AC139:AF139"/>
    <mergeCell ref="AC140:AF140"/>
    <mergeCell ref="X140:AA140"/>
    <mergeCell ref="X138:AA138"/>
    <mergeCell ref="L102:O102"/>
    <mergeCell ref="P102:S102"/>
    <mergeCell ref="N138:Q138"/>
    <mergeCell ref="N140:Q140"/>
    <mergeCell ref="N139:Q139"/>
    <mergeCell ref="P115:R115"/>
    <mergeCell ref="P114:X114"/>
    <mergeCell ref="T102:W102"/>
    <mergeCell ref="X102:Z102"/>
    <mergeCell ref="J115:L115"/>
    <mergeCell ref="V161:X161"/>
    <mergeCell ref="U155:Y155"/>
    <mergeCell ref="H145:AG145"/>
    <mergeCell ref="H147:M147"/>
    <mergeCell ref="AC149:AF149"/>
    <mergeCell ref="N148:Q148"/>
    <mergeCell ref="AC146:AG146"/>
    <mergeCell ref="N146:R146"/>
    <mergeCell ref="S146:W146"/>
    <mergeCell ref="AB150:AG150"/>
    <mergeCell ref="O233:R233"/>
    <mergeCell ref="T233:W233"/>
    <mergeCell ref="R158:S158"/>
    <mergeCell ref="R159:S159"/>
    <mergeCell ref="V159:X159"/>
    <mergeCell ref="R164:S164"/>
    <mergeCell ref="R165:S165"/>
    <mergeCell ref="R166:S166"/>
    <mergeCell ref="R167:S167"/>
    <mergeCell ref="R161:S161"/>
    <mergeCell ref="A456:D456"/>
    <mergeCell ref="I426:L426"/>
    <mergeCell ref="A454:D454"/>
    <mergeCell ref="A451:D451"/>
    <mergeCell ref="A445:D445"/>
    <mergeCell ref="A452:D452"/>
    <mergeCell ref="A447:D447"/>
    <mergeCell ref="I434:L434"/>
    <mergeCell ref="I449:L449"/>
    <mergeCell ref="A439:D439"/>
    <mergeCell ref="K255:M255"/>
    <mergeCell ref="A448:D448"/>
    <mergeCell ref="A455:D455"/>
    <mergeCell ref="A446:D446"/>
    <mergeCell ref="I406:L406"/>
    <mergeCell ref="F273:I273"/>
    <mergeCell ref="I416:L416"/>
    <mergeCell ref="I411:L411"/>
    <mergeCell ref="A257:E257"/>
    <mergeCell ref="I404:L404"/>
    <mergeCell ref="T231:W231"/>
    <mergeCell ref="A444:D444"/>
    <mergeCell ref="R411:U411"/>
    <mergeCell ref="R404:U404"/>
    <mergeCell ref="M405:P405"/>
    <mergeCell ref="R406:U406"/>
    <mergeCell ref="M406:P406"/>
    <mergeCell ref="A436:D436"/>
    <mergeCell ref="A276:E276"/>
    <mergeCell ref="F271:I271"/>
    <mergeCell ref="V482:Y482"/>
    <mergeCell ref="V483:Y483"/>
    <mergeCell ref="Z484:AC484"/>
    <mergeCell ref="M434:P434"/>
    <mergeCell ref="R450:U450"/>
    <mergeCell ref="M448:P448"/>
    <mergeCell ref="R447:U447"/>
    <mergeCell ref="M438:P438"/>
    <mergeCell ref="R439:U439"/>
    <mergeCell ref="R446:U446"/>
    <mergeCell ref="V465:Y465"/>
    <mergeCell ref="AD465:AG465"/>
    <mergeCell ref="V466:Y466"/>
    <mergeCell ref="Z466:AC466"/>
    <mergeCell ref="S115:U115"/>
    <mergeCell ref="P105:S105"/>
    <mergeCell ref="AD470:AG470"/>
    <mergeCell ref="Z467:AC467"/>
    <mergeCell ref="AD467:AG467"/>
    <mergeCell ref="Z468:AC468"/>
    <mergeCell ref="AD468:AG468"/>
    <mergeCell ref="AD469:AG469"/>
    <mergeCell ref="AD466:AG466"/>
    <mergeCell ref="Z465:AC465"/>
    <mergeCell ref="AE107:AG107"/>
    <mergeCell ref="AB107:AD107"/>
    <mergeCell ref="X148:AA148"/>
    <mergeCell ref="T104:W104"/>
    <mergeCell ref="X104:Z104"/>
    <mergeCell ref="X107:Z107"/>
    <mergeCell ref="T107:W107"/>
    <mergeCell ref="S148:V148"/>
    <mergeCell ref="S136:AG136"/>
    <mergeCell ref="Y114:AA115"/>
    <mergeCell ref="AD129:AE129"/>
    <mergeCell ref="AD130:AE130"/>
    <mergeCell ref="X103:Z103"/>
    <mergeCell ref="P104:S104"/>
    <mergeCell ref="AE103:AG103"/>
    <mergeCell ref="AB114:AC115"/>
    <mergeCell ref="AD114:AE115"/>
    <mergeCell ref="AF114:AG115"/>
    <mergeCell ref="AB106:AD106"/>
    <mergeCell ref="AE106:AG106"/>
    <mergeCell ref="AF116:AG116"/>
    <mergeCell ref="AF118:AG118"/>
    <mergeCell ref="AF119:AG119"/>
    <mergeCell ref="AF120:AG120"/>
    <mergeCell ref="AF117:AG117"/>
    <mergeCell ref="AF121:AG121"/>
    <mergeCell ref="AF122:AG122"/>
    <mergeCell ref="AF123:AG123"/>
    <mergeCell ref="AD125:AE125"/>
    <mergeCell ref="AD123:AE123"/>
    <mergeCell ref="AD124:AE124"/>
    <mergeCell ref="AF128:AG128"/>
    <mergeCell ref="AF129:AG129"/>
    <mergeCell ref="AF130:AG130"/>
    <mergeCell ref="AF124:AG124"/>
    <mergeCell ref="AF125:AG125"/>
    <mergeCell ref="AF126:AG126"/>
    <mergeCell ref="AF127:AG127"/>
    <mergeCell ref="AD250:AF250"/>
    <mergeCell ref="O252:R252"/>
    <mergeCell ref="T252:W252"/>
    <mergeCell ref="Y252:AB252"/>
    <mergeCell ref="AD252:AF252"/>
    <mergeCell ref="AD251:AF251"/>
    <mergeCell ref="Y251:AB251"/>
    <mergeCell ref="T250:W250"/>
    <mergeCell ref="Y250:AB250"/>
    <mergeCell ref="AD272:AF272"/>
    <mergeCell ref="E437:H437"/>
    <mergeCell ref="E436:H436"/>
    <mergeCell ref="M436:P436"/>
    <mergeCell ref="M437:P437"/>
    <mergeCell ref="I437:L437"/>
    <mergeCell ref="R410:U410"/>
    <mergeCell ref="M421:P421"/>
    <mergeCell ref="T273:W273"/>
    <mergeCell ref="T272:W272"/>
    <mergeCell ref="R420:U420"/>
    <mergeCell ref="M424:P424"/>
    <mergeCell ref="M416:P416"/>
    <mergeCell ref="I417:L417"/>
    <mergeCell ref="M417:P417"/>
    <mergeCell ref="R418:U418"/>
    <mergeCell ref="M419:P419"/>
    <mergeCell ref="R417:U417"/>
    <mergeCell ref="R422:U422"/>
    <mergeCell ref="M418:P418"/>
    <mergeCell ref="E439:H439"/>
    <mergeCell ref="A425:D425"/>
    <mergeCell ref="A413:D413"/>
    <mergeCell ref="A415:D415"/>
    <mergeCell ref="E438:H438"/>
    <mergeCell ref="A420:D420"/>
    <mergeCell ref="A421:D421"/>
    <mergeCell ref="A416:D416"/>
    <mergeCell ref="E433:H433"/>
    <mergeCell ref="E423:H423"/>
    <mergeCell ref="Y271:AB271"/>
    <mergeCell ref="T276:W276"/>
    <mergeCell ref="M393:P393"/>
    <mergeCell ref="M394:P394"/>
    <mergeCell ref="K277:M277"/>
    <mergeCell ref="R393:U393"/>
    <mergeCell ref="I393:L393"/>
    <mergeCell ref="O276:R276"/>
    <mergeCell ref="T299:W299"/>
    <mergeCell ref="Y288:AB288"/>
    <mergeCell ref="A273:E273"/>
    <mergeCell ref="E440:H440"/>
    <mergeCell ref="I440:L440"/>
    <mergeCell ref="A275:E275"/>
    <mergeCell ref="F275:I275"/>
    <mergeCell ref="K275:M275"/>
    <mergeCell ref="E415:H415"/>
    <mergeCell ref="I412:L412"/>
    <mergeCell ref="I410:L410"/>
    <mergeCell ref="F286:I286"/>
    <mergeCell ref="Z398:AC398"/>
    <mergeCell ref="V397:Y397"/>
    <mergeCell ref="Y263:AB263"/>
    <mergeCell ref="T263:W263"/>
    <mergeCell ref="Y265:AB265"/>
    <mergeCell ref="Y268:AB268"/>
    <mergeCell ref="Y269:AB269"/>
    <mergeCell ref="T274:W274"/>
    <mergeCell ref="T275:W275"/>
    <mergeCell ref="T288:W288"/>
    <mergeCell ref="T268:W268"/>
    <mergeCell ref="K273:M273"/>
    <mergeCell ref="O273:R273"/>
    <mergeCell ref="O275:R275"/>
    <mergeCell ref="K272:M272"/>
    <mergeCell ref="O272:R272"/>
    <mergeCell ref="T270:W270"/>
    <mergeCell ref="K270:M270"/>
    <mergeCell ref="O270:R270"/>
    <mergeCell ref="K276:M276"/>
    <mergeCell ref="F281:X281"/>
    <mergeCell ref="T271:W271"/>
    <mergeCell ref="K271:M271"/>
    <mergeCell ref="O271:R271"/>
    <mergeCell ref="F276:I276"/>
    <mergeCell ref="F282:J282"/>
    <mergeCell ref="K282:N282"/>
    <mergeCell ref="O282:S282"/>
    <mergeCell ref="A258:E258"/>
    <mergeCell ref="F258:I258"/>
    <mergeCell ref="K258:M258"/>
    <mergeCell ref="O258:R258"/>
    <mergeCell ref="A259:E259"/>
    <mergeCell ref="F259:I259"/>
    <mergeCell ref="A268:E268"/>
    <mergeCell ref="Y254:AB254"/>
    <mergeCell ref="T258:W258"/>
    <mergeCell ref="Y258:AB258"/>
    <mergeCell ref="T256:W256"/>
    <mergeCell ref="T255:W255"/>
    <mergeCell ref="Y255:AB255"/>
    <mergeCell ref="T257:W257"/>
    <mergeCell ref="Y257:AB257"/>
    <mergeCell ref="AD258:AF258"/>
    <mergeCell ref="O255:R255"/>
    <mergeCell ref="AD259:AF259"/>
    <mergeCell ref="A260:E260"/>
    <mergeCell ref="F260:I260"/>
    <mergeCell ref="K260:M260"/>
    <mergeCell ref="O260:R260"/>
    <mergeCell ref="T260:W260"/>
    <mergeCell ref="Y260:AB260"/>
    <mergeCell ref="AD260:AF260"/>
    <mergeCell ref="F268:I268"/>
    <mergeCell ref="A264:E264"/>
    <mergeCell ref="F264:I264"/>
    <mergeCell ref="A267:E267"/>
    <mergeCell ref="F267:I267"/>
    <mergeCell ref="A272:E272"/>
    <mergeCell ref="F272:I272"/>
    <mergeCell ref="AD268:AF268"/>
    <mergeCell ref="A269:E269"/>
    <mergeCell ref="F269:I269"/>
    <mergeCell ref="K269:M269"/>
    <mergeCell ref="O269:R269"/>
    <mergeCell ref="T269:W269"/>
    <mergeCell ref="K268:M268"/>
    <mergeCell ref="O268:R268"/>
    <mergeCell ref="A274:E274"/>
    <mergeCell ref="F274:I274"/>
    <mergeCell ref="K274:M274"/>
    <mergeCell ref="O274:R274"/>
    <mergeCell ref="AD229:AG229"/>
    <mergeCell ref="Y227:AG227"/>
    <mergeCell ref="Y275:AB275"/>
    <mergeCell ref="Y229:AC229"/>
    <mergeCell ref="AD230:AF230"/>
    <mergeCell ref="Y274:AB274"/>
    <mergeCell ref="Y273:AB273"/>
    <mergeCell ref="AD273:AF273"/>
    <mergeCell ref="AD274:AF274"/>
    <mergeCell ref="AD269:AF269"/>
    <mergeCell ref="Y230:AB230"/>
    <mergeCell ref="K228:N228"/>
    <mergeCell ref="O228:S228"/>
    <mergeCell ref="T228:X228"/>
    <mergeCell ref="K229:N229"/>
    <mergeCell ref="O229:S229"/>
    <mergeCell ref="T229:X229"/>
    <mergeCell ref="T230:W230"/>
    <mergeCell ref="O231:R231"/>
    <mergeCell ref="A230:E230"/>
    <mergeCell ref="F230:I230"/>
    <mergeCell ref="K230:M230"/>
    <mergeCell ref="O230:R230"/>
    <mergeCell ref="V393:Y393"/>
    <mergeCell ref="Z393:AC393"/>
    <mergeCell ref="V394:Y394"/>
    <mergeCell ref="A277:E277"/>
    <mergeCell ref="F277:I277"/>
    <mergeCell ref="O277:R277"/>
    <mergeCell ref="T277:W277"/>
    <mergeCell ref="A338:E338"/>
    <mergeCell ref="F338:I338"/>
    <mergeCell ref="K338:M338"/>
    <mergeCell ref="P107:S107"/>
    <mergeCell ref="L107:O107"/>
    <mergeCell ref="H107:K107"/>
    <mergeCell ref="AB103:AD103"/>
    <mergeCell ref="X105:Z105"/>
    <mergeCell ref="H103:K103"/>
    <mergeCell ref="L103:O103"/>
    <mergeCell ref="P103:S103"/>
    <mergeCell ref="T103:W103"/>
    <mergeCell ref="T105:W105"/>
    <mergeCell ref="AE58:AG58"/>
    <mergeCell ref="A335:E335"/>
    <mergeCell ref="F335:X335"/>
    <mergeCell ref="Y335:AG335"/>
    <mergeCell ref="L106:O106"/>
    <mergeCell ref="P106:S106"/>
    <mergeCell ref="T106:W106"/>
    <mergeCell ref="X106:Z106"/>
    <mergeCell ref="E107:G107"/>
    <mergeCell ref="AE212:AF212"/>
    <mergeCell ref="C117:E117"/>
    <mergeCell ref="G117:I117"/>
    <mergeCell ref="E103:G103"/>
    <mergeCell ref="G114:O114"/>
    <mergeCell ref="M115:O115"/>
    <mergeCell ref="E104:G104"/>
    <mergeCell ref="H104:K104"/>
    <mergeCell ref="L104:O104"/>
    <mergeCell ref="E106:G106"/>
    <mergeCell ref="H106:K106"/>
    <mergeCell ref="X332:AG332"/>
    <mergeCell ref="AD275:AF275"/>
    <mergeCell ref="AD276:AF276"/>
    <mergeCell ref="X278:AG278"/>
    <mergeCell ref="Y277:AB277"/>
    <mergeCell ref="AD277:AF277"/>
    <mergeCell ref="Y276:AB276"/>
    <mergeCell ref="AD289:AF289"/>
    <mergeCell ref="AD284:AF284"/>
    <mergeCell ref="Y284:AB284"/>
    <mergeCell ref="AD336:AG336"/>
    <mergeCell ref="A337:E337"/>
    <mergeCell ref="F337:J337"/>
    <mergeCell ref="K337:N337"/>
    <mergeCell ref="O337:S337"/>
    <mergeCell ref="T337:X337"/>
    <mergeCell ref="Y337:AC337"/>
    <mergeCell ref="AD337:AG337"/>
    <mergeCell ref="F336:J336"/>
    <mergeCell ref="K336:N336"/>
    <mergeCell ref="O338:R338"/>
    <mergeCell ref="T338:W338"/>
    <mergeCell ref="Y338:AB338"/>
    <mergeCell ref="AD338:AF338"/>
    <mergeCell ref="F339:I339"/>
    <mergeCell ref="K339:M339"/>
    <mergeCell ref="O339:R339"/>
    <mergeCell ref="A339:E339"/>
    <mergeCell ref="T339:W339"/>
    <mergeCell ref="Y339:AB339"/>
    <mergeCell ref="AD339:AF339"/>
    <mergeCell ref="A340:E340"/>
    <mergeCell ref="F340:I340"/>
    <mergeCell ref="K340:M340"/>
    <mergeCell ref="O340:R340"/>
    <mergeCell ref="T340:W340"/>
    <mergeCell ref="Y340:AB340"/>
    <mergeCell ref="AD340:AF340"/>
    <mergeCell ref="A341:E341"/>
    <mergeCell ref="F341:I341"/>
    <mergeCell ref="K341:M341"/>
    <mergeCell ref="O341:R341"/>
    <mergeCell ref="T341:W341"/>
    <mergeCell ref="Y341:AB341"/>
    <mergeCell ref="AD341:AF341"/>
    <mergeCell ref="A342:E342"/>
    <mergeCell ref="F342:I342"/>
    <mergeCell ref="K342:M342"/>
    <mergeCell ref="O342:R342"/>
    <mergeCell ref="T342:W342"/>
    <mergeCell ref="Y342:AB342"/>
    <mergeCell ref="AD342:AF342"/>
    <mergeCell ref="A343:E343"/>
    <mergeCell ref="F343:I343"/>
    <mergeCell ref="K343:M343"/>
    <mergeCell ref="O343:R343"/>
    <mergeCell ref="T343:W343"/>
    <mergeCell ref="Y343:AB343"/>
    <mergeCell ref="AD343:AF343"/>
    <mergeCell ref="A344:E344"/>
    <mergeCell ref="F344:I344"/>
    <mergeCell ref="K344:M344"/>
    <mergeCell ref="O344:R344"/>
    <mergeCell ref="T344:W344"/>
    <mergeCell ref="Y344:AB344"/>
    <mergeCell ref="AD344:AF344"/>
    <mergeCell ref="A345:E345"/>
    <mergeCell ref="F345:I345"/>
    <mergeCell ref="K345:M345"/>
    <mergeCell ref="O345:R345"/>
    <mergeCell ref="T345:W345"/>
    <mergeCell ref="Y345:AB345"/>
    <mergeCell ref="AD345:AF345"/>
    <mergeCell ref="A346:E346"/>
    <mergeCell ref="F346:I346"/>
    <mergeCell ref="K346:M346"/>
    <mergeCell ref="O346:R346"/>
    <mergeCell ref="T346:W346"/>
    <mergeCell ref="Y346:AB346"/>
    <mergeCell ref="AD346:AF346"/>
    <mergeCell ref="A347:E347"/>
    <mergeCell ref="F347:I347"/>
    <mergeCell ref="K347:M347"/>
    <mergeCell ref="O347:R347"/>
    <mergeCell ref="T347:W347"/>
    <mergeCell ref="Y347:AB347"/>
    <mergeCell ref="AD347:AF347"/>
    <mergeCell ref="A348:E348"/>
    <mergeCell ref="F348:I348"/>
    <mergeCell ref="K348:M348"/>
    <mergeCell ref="O348:R348"/>
    <mergeCell ref="T348:W348"/>
    <mergeCell ref="Y348:AB348"/>
    <mergeCell ref="AD348:AF348"/>
    <mergeCell ref="A349:E349"/>
    <mergeCell ref="F349:I349"/>
    <mergeCell ref="K349:M349"/>
    <mergeCell ref="O349:R349"/>
    <mergeCell ref="T349:W349"/>
    <mergeCell ref="Y349:AB349"/>
    <mergeCell ref="AD349:AF349"/>
    <mergeCell ref="A350:E350"/>
    <mergeCell ref="F350:I350"/>
    <mergeCell ref="K350:M350"/>
    <mergeCell ref="O350:R350"/>
    <mergeCell ref="T350:W350"/>
    <mergeCell ref="Y350:AB350"/>
    <mergeCell ref="AD350:AF350"/>
    <mergeCell ref="A351:E351"/>
    <mergeCell ref="F351:I351"/>
    <mergeCell ref="K351:M351"/>
    <mergeCell ref="O351:R351"/>
    <mergeCell ref="T351:W351"/>
    <mergeCell ref="Y351:AB351"/>
    <mergeCell ref="AD351:AF351"/>
    <mergeCell ref="A352:E352"/>
    <mergeCell ref="F352:I352"/>
    <mergeCell ref="K352:M352"/>
    <mergeCell ref="O352:R352"/>
    <mergeCell ref="T352:W352"/>
    <mergeCell ref="Y352:AB352"/>
    <mergeCell ref="AD352:AF352"/>
    <mergeCell ref="A353:E353"/>
    <mergeCell ref="F353:I353"/>
    <mergeCell ref="K353:M353"/>
    <mergeCell ref="O353:R353"/>
    <mergeCell ref="T353:W353"/>
    <mergeCell ref="Y353:AB353"/>
    <mergeCell ref="AD353:AF353"/>
    <mergeCell ref="A354:E354"/>
    <mergeCell ref="F354:I354"/>
    <mergeCell ref="K354:M354"/>
    <mergeCell ref="O354:R354"/>
    <mergeCell ref="T354:W354"/>
    <mergeCell ref="Y354:AB354"/>
    <mergeCell ref="AD354:AF354"/>
    <mergeCell ref="A355:E355"/>
    <mergeCell ref="F355:I355"/>
    <mergeCell ref="K355:M355"/>
    <mergeCell ref="O355:R355"/>
    <mergeCell ref="T355:W355"/>
    <mergeCell ref="Y355:AB355"/>
    <mergeCell ref="AD355:AF355"/>
    <mergeCell ref="AD356:AF356"/>
    <mergeCell ref="AD357:AF357"/>
    <mergeCell ref="A356:E356"/>
    <mergeCell ref="F356:I356"/>
    <mergeCell ref="A357:E357"/>
    <mergeCell ref="F357:I357"/>
    <mergeCell ref="K357:M357"/>
    <mergeCell ref="O357:R357"/>
    <mergeCell ref="T356:W356"/>
    <mergeCell ref="Y356:AB356"/>
    <mergeCell ref="K356:M356"/>
    <mergeCell ref="T358:W358"/>
    <mergeCell ref="Y358:AB358"/>
    <mergeCell ref="T357:W357"/>
    <mergeCell ref="Y357:AB357"/>
    <mergeCell ref="O356:R356"/>
    <mergeCell ref="AD358:AF358"/>
    <mergeCell ref="A359:E359"/>
    <mergeCell ref="F359:I359"/>
    <mergeCell ref="K359:M359"/>
    <mergeCell ref="Y359:AB359"/>
    <mergeCell ref="AD359:AF359"/>
    <mergeCell ref="A358:E358"/>
    <mergeCell ref="F358:I358"/>
    <mergeCell ref="K358:M358"/>
    <mergeCell ref="O358:R358"/>
    <mergeCell ref="A360:E360"/>
    <mergeCell ref="F360:I360"/>
    <mergeCell ref="K360:M360"/>
    <mergeCell ref="O360:R360"/>
    <mergeCell ref="O359:R359"/>
    <mergeCell ref="T360:W360"/>
    <mergeCell ref="Y360:AB360"/>
    <mergeCell ref="AD360:AF360"/>
    <mergeCell ref="A361:E361"/>
    <mergeCell ref="F361:I361"/>
    <mergeCell ref="K361:M361"/>
    <mergeCell ref="O361:R361"/>
    <mergeCell ref="T361:W361"/>
    <mergeCell ref="Y361:AB361"/>
    <mergeCell ref="AD361:AF361"/>
    <mergeCell ref="A362:E362"/>
    <mergeCell ref="F362:I362"/>
    <mergeCell ref="K362:M362"/>
    <mergeCell ref="O362:R362"/>
    <mergeCell ref="T362:W362"/>
    <mergeCell ref="Y362:AB362"/>
    <mergeCell ref="AD362:AF362"/>
    <mergeCell ref="A363:E363"/>
    <mergeCell ref="F363:I363"/>
    <mergeCell ref="K363:M363"/>
    <mergeCell ref="O363:R363"/>
    <mergeCell ref="T363:W363"/>
    <mergeCell ref="Y363:AB363"/>
    <mergeCell ref="AD363:AF363"/>
    <mergeCell ref="A364:E364"/>
    <mergeCell ref="F364:I364"/>
    <mergeCell ref="K364:M364"/>
    <mergeCell ref="O364:R364"/>
    <mergeCell ref="T364:W364"/>
    <mergeCell ref="Y364:AB364"/>
    <mergeCell ref="AD364:AF364"/>
    <mergeCell ref="A365:E365"/>
    <mergeCell ref="F365:I365"/>
    <mergeCell ref="K365:M365"/>
    <mergeCell ref="O365:R365"/>
    <mergeCell ref="T365:W365"/>
    <mergeCell ref="Y365:AB365"/>
    <mergeCell ref="AD365:AF365"/>
    <mergeCell ref="A366:E366"/>
    <mergeCell ref="F366:I366"/>
    <mergeCell ref="K366:M366"/>
    <mergeCell ref="O366:R366"/>
    <mergeCell ref="T366:W366"/>
    <mergeCell ref="Y366:AB366"/>
    <mergeCell ref="AD366:AF366"/>
    <mergeCell ref="A367:E367"/>
    <mergeCell ref="F367:I367"/>
    <mergeCell ref="K367:M367"/>
    <mergeCell ref="O367:R367"/>
    <mergeCell ref="T367:W367"/>
    <mergeCell ref="Y367:AB367"/>
    <mergeCell ref="AD367:AF367"/>
    <mergeCell ref="A368:E368"/>
    <mergeCell ref="F368:I368"/>
    <mergeCell ref="K368:M368"/>
    <mergeCell ref="O368:R368"/>
    <mergeCell ref="T368:W368"/>
    <mergeCell ref="Y368:AB368"/>
    <mergeCell ref="AD368:AF368"/>
    <mergeCell ref="A369:E369"/>
    <mergeCell ref="F369:I369"/>
    <mergeCell ref="K369:M369"/>
    <mergeCell ref="O369:R369"/>
    <mergeCell ref="T369:W369"/>
    <mergeCell ref="Y369:AB369"/>
    <mergeCell ref="AD369:AF369"/>
    <mergeCell ref="A370:E370"/>
    <mergeCell ref="F370:I370"/>
    <mergeCell ref="K370:M370"/>
    <mergeCell ref="O370:R370"/>
    <mergeCell ref="T370:W370"/>
    <mergeCell ref="Y370:AB370"/>
    <mergeCell ref="AD370:AF370"/>
    <mergeCell ref="A371:E371"/>
    <mergeCell ref="F371:I371"/>
    <mergeCell ref="K371:M371"/>
    <mergeCell ref="O371:R371"/>
    <mergeCell ref="T371:W371"/>
    <mergeCell ref="Y371:AB371"/>
    <mergeCell ref="AD371:AF371"/>
    <mergeCell ref="A372:E372"/>
    <mergeCell ref="F372:I372"/>
    <mergeCell ref="K372:M372"/>
    <mergeCell ref="O372:R372"/>
    <mergeCell ref="T372:W372"/>
    <mergeCell ref="Y372:AB372"/>
    <mergeCell ref="AD372:AF372"/>
    <mergeCell ref="A373:E373"/>
    <mergeCell ref="F373:I373"/>
    <mergeCell ref="K373:M373"/>
    <mergeCell ref="O373:R373"/>
    <mergeCell ref="T373:W373"/>
    <mergeCell ref="Y373:AB373"/>
    <mergeCell ref="AD373:AF373"/>
    <mergeCell ref="A374:E374"/>
    <mergeCell ref="F374:I374"/>
    <mergeCell ref="K374:M374"/>
    <mergeCell ref="O374:R374"/>
    <mergeCell ref="T374:W374"/>
    <mergeCell ref="Y374:AB374"/>
    <mergeCell ref="AD374:AF374"/>
    <mergeCell ref="A375:E375"/>
    <mergeCell ref="F375:I375"/>
    <mergeCell ref="K375:M375"/>
    <mergeCell ref="O375:R375"/>
    <mergeCell ref="T375:W375"/>
    <mergeCell ref="Y375:AB375"/>
    <mergeCell ref="AD375:AF375"/>
    <mergeCell ref="A376:E376"/>
    <mergeCell ref="F376:I376"/>
    <mergeCell ref="K376:M376"/>
    <mergeCell ref="O376:R376"/>
    <mergeCell ref="T376:W376"/>
    <mergeCell ref="Y376:AB376"/>
    <mergeCell ref="AD376:AF376"/>
    <mergeCell ref="A377:E377"/>
    <mergeCell ref="F377:I377"/>
    <mergeCell ref="K377:M377"/>
    <mergeCell ref="O377:R377"/>
    <mergeCell ref="T377:W377"/>
    <mergeCell ref="Y377:AB377"/>
    <mergeCell ref="AD377:AF377"/>
    <mergeCell ref="A378:E378"/>
    <mergeCell ref="F378:I378"/>
    <mergeCell ref="K378:M378"/>
    <mergeCell ref="O378:R378"/>
    <mergeCell ref="T378:W378"/>
    <mergeCell ref="Y378:AB378"/>
    <mergeCell ref="AD378:AF378"/>
    <mergeCell ref="A379:E379"/>
    <mergeCell ref="F379:I379"/>
    <mergeCell ref="K379:M379"/>
    <mergeCell ref="O379:R379"/>
    <mergeCell ref="T379:W379"/>
    <mergeCell ref="Y379:AB379"/>
    <mergeCell ref="AD379:AF379"/>
    <mergeCell ref="Y380:AB380"/>
    <mergeCell ref="AD380:AF380"/>
    <mergeCell ref="A381:E381"/>
    <mergeCell ref="F381:I381"/>
    <mergeCell ref="K381:M381"/>
    <mergeCell ref="O381:R381"/>
    <mergeCell ref="T381:W381"/>
    <mergeCell ref="Y381:AB381"/>
    <mergeCell ref="AD381:AF381"/>
    <mergeCell ref="A380:E380"/>
    <mergeCell ref="F382:I382"/>
    <mergeCell ref="K382:M382"/>
    <mergeCell ref="O382:R382"/>
    <mergeCell ref="T380:W380"/>
    <mergeCell ref="F380:I380"/>
    <mergeCell ref="K380:M380"/>
    <mergeCell ref="O380:R380"/>
    <mergeCell ref="T382:W382"/>
    <mergeCell ref="Y382:AB382"/>
    <mergeCell ref="AD382:AF382"/>
    <mergeCell ref="A383:E383"/>
    <mergeCell ref="F383:I383"/>
    <mergeCell ref="K383:M383"/>
    <mergeCell ref="O383:R383"/>
    <mergeCell ref="T383:W383"/>
    <mergeCell ref="Y383:AB383"/>
    <mergeCell ref="AD383:AF383"/>
    <mergeCell ref="A382:E382"/>
    <mergeCell ref="A384:E384"/>
    <mergeCell ref="F384:I384"/>
    <mergeCell ref="K384:M384"/>
    <mergeCell ref="O384:R384"/>
    <mergeCell ref="A385:E385"/>
    <mergeCell ref="F385:I385"/>
    <mergeCell ref="K385:M385"/>
    <mergeCell ref="O385:R385"/>
    <mergeCell ref="X386:AG386"/>
    <mergeCell ref="T384:W384"/>
    <mergeCell ref="Y384:AB384"/>
    <mergeCell ref="AD384:AF384"/>
    <mergeCell ref="T385:W385"/>
    <mergeCell ref="Y385:AB385"/>
    <mergeCell ref="AD385:AF385"/>
    <mergeCell ref="P57:S57"/>
    <mergeCell ref="L57:O57"/>
    <mergeCell ref="H57:K57"/>
    <mergeCell ref="A57:C57"/>
    <mergeCell ref="E57:G57"/>
    <mergeCell ref="AE57:AG57"/>
    <mergeCell ref="AB57:AD57"/>
    <mergeCell ref="X57:Z57"/>
    <mergeCell ref="T57:W57"/>
    <mergeCell ref="I212:K212"/>
    <mergeCell ref="B212:F212"/>
    <mergeCell ref="V212:X212"/>
    <mergeCell ref="AA212:AB212"/>
    <mergeCell ref="R212:S212"/>
    <mergeCell ref="N212:O212"/>
  </mergeCells>
  <printOptions/>
  <pageMargins left="0.7874015748031497" right="0.7874015748031497" top="0.7874015748031497" bottom="0.7874015748031497" header="0.5118110236220472" footer="0.3937007874015748"/>
  <pageSetup firstPageNumber="6" useFirstPageNumber="1" horizontalDpi="600" verticalDpi="600" orientation="portrait" paperSize="9" scale="98" r:id="rId2"/>
  <headerFooter alignWithMargins="0">
    <oddFooter>&amp;C&amp;10－&amp;P－</oddFooter>
  </headerFooter>
  <rowBreaks count="8" manualBreakCount="8">
    <brk id="50" max="32" man="1"/>
    <brk id="110" max="32" man="1"/>
    <brk id="167" max="32" man="1"/>
    <brk id="224" max="32" man="1"/>
    <brk id="278" max="32" man="1"/>
    <brk id="389" max="32" man="1"/>
    <brk id="441" max="32" man="1"/>
    <brk id="495" max="3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972</cp:lastModifiedBy>
  <cp:lastPrinted>2006-08-16T05:52:33Z</cp:lastPrinted>
  <dcterms:created xsi:type="dcterms:W3CDTF">1997-01-08T22:48:59Z</dcterms:created>
  <dcterms:modified xsi:type="dcterms:W3CDTF">2006-08-16T05:52:37Z</dcterms:modified>
  <cp:category/>
  <cp:version/>
  <cp:contentType/>
  <cp:contentStatus/>
</cp:coreProperties>
</file>